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80" yWindow="480" windowWidth="25120" windowHeight="15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42" i="1" l="1"/>
  <c r="DU41" i="1"/>
  <c r="DU40" i="1"/>
  <c r="DU39" i="1"/>
  <c r="DU38" i="1"/>
  <c r="DU37" i="1"/>
  <c r="DU36" i="1"/>
  <c r="DU35" i="1"/>
  <c r="DU34" i="1"/>
  <c r="DU33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DS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CY7" i="1"/>
  <c r="DS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T8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T9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T10" i="1"/>
  <c r="CY11" i="1"/>
  <c r="DS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T12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T13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T14" i="1"/>
  <c r="CY15" i="1"/>
  <c r="DS15" i="1"/>
  <c r="CZ15" i="1"/>
  <c r="DA15" i="1"/>
  <c r="DB15" i="1"/>
  <c r="DC15" i="1"/>
  <c r="DD15" i="1"/>
  <c r="DE15" i="1"/>
  <c r="DF15" i="1"/>
  <c r="DG15" i="1"/>
  <c r="DH15" i="1"/>
  <c r="DI15" i="1"/>
  <c r="DJ15" i="1"/>
  <c r="DL15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T16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T17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T18" i="1"/>
  <c r="CY19" i="1"/>
  <c r="DS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T20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T21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T22" i="1"/>
  <c r="CY23" i="1"/>
  <c r="DS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T24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T25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T26" i="1"/>
  <c r="CY27" i="1"/>
  <c r="DS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T28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T29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T30" i="1"/>
  <c r="CY31" i="1"/>
  <c r="DS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T32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L33" i="1"/>
  <c r="DT33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T34" i="1"/>
  <c r="CY35" i="1"/>
  <c r="DS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T36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T37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T38" i="1"/>
  <c r="CY39" i="1"/>
  <c r="DS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T40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T41" i="1"/>
  <c r="DS2" i="1"/>
  <c r="DS4" i="1"/>
  <c r="DS5" i="1"/>
  <c r="DS6" i="1"/>
  <c r="DS8" i="1"/>
  <c r="DS9" i="1"/>
  <c r="DS10" i="1"/>
  <c r="DS12" i="1"/>
  <c r="DS13" i="1"/>
  <c r="DS14" i="1"/>
  <c r="DS16" i="1"/>
  <c r="DS17" i="1"/>
  <c r="DS18" i="1"/>
  <c r="DS20" i="1"/>
  <c r="DS21" i="1"/>
  <c r="DS22" i="1"/>
  <c r="DS24" i="1"/>
  <c r="DS25" i="1"/>
  <c r="DS26" i="1"/>
  <c r="DS28" i="1"/>
  <c r="DS29" i="1"/>
  <c r="DS30" i="1"/>
  <c r="DS32" i="1"/>
  <c r="DS33" i="1"/>
  <c r="DS34" i="1"/>
  <c r="DS36" i="1"/>
  <c r="DS37" i="1"/>
  <c r="DS38" i="1"/>
  <c r="DS40" i="1"/>
  <c r="DS41" i="1"/>
  <c r="DS42" i="1"/>
  <c r="DR42" i="1"/>
  <c r="DL42" i="1"/>
  <c r="CY42" i="1"/>
  <c r="DQ41" i="1"/>
  <c r="DP41" i="1"/>
  <c r="DO41" i="1"/>
  <c r="DN41" i="1"/>
  <c r="DM41" i="1"/>
  <c r="DQ40" i="1"/>
  <c r="DP40" i="1"/>
  <c r="DO40" i="1"/>
  <c r="DN40" i="1"/>
  <c r="DM40" i="1"/>
  <c r="DT39" i="1"/>
  <c r="DQ39" i="1"/>
  <c r="DP39" i="1"/>
  <c r="DO39" i="1"/>
  <c r="DN39" i="1"/>
  <c r="DM39" i="1"/>
  <c r="DQ38" i="1"/>
  <c r="DP38" i="1"/>
  <c r="DO38" i="1"/>
  <c r="DN38" i="1"/>
  <c r="DM38" i="1"/>
  <c r="DQ37" i="1"/>
  <c r="DP37" i="1"/>
  <c r="DO37" i="1"/>
  <c r="DN37" i="1"/>
  <c r="DM37" i="1"/>
  <c r="DQ36" i="1"/>
  <c r="DP36" i="1"/>
  <c r="DO36" i="1"/>
  <c r="DN36" i="1"/>
  <c r="DM36" i="1"/>
  <c r="DT35" i="1"/>
  <c r="DQ35" i="1"/>
  <c r="DP35" i="1"/>
  <c r="DO35" i="1"/>
  <c r="DN35" i="1"/>
  <c r="DM35" i="1"/>
  <c r="DQ34" i="1"/>
  <c r="DP34" i="1"/>
  <c r="DO34" i="1"/>
  <c r="DN34" i="1"/>
  <c r="DM34" i="1"/>
  <c r="DQ33" i="1"/>
  <c r="DP33" i="1"/>
  <c r="DN33" i="1"/>
  <c r="DM33" i="1"/>
  <c r="DQ32" i="1"/>
  <c r="DP32" i="1"/>
  <c r="DO32" i="1"/>
  <c r="DN32" i="1"/>
  <c r="DM32" i="1"/>
  <c r="DT31" i="1"/>
  <c r="DQ31" i="1"/>
  <c r="DP31" i="1"/>
  <c r="DO31" i="1"/>
  <c r="DN31" i="1"/>
  <c r="DM31" i="1"/>
  <c r="DQ30" i="1"/>
  <c r="DP30" i="1"/>
  <c r="DO30" i="1"/>
  <c r="DN30" i="1"/>
  <c r="DM30" i="1"/>
  <c r="DQ29" i="1"/>
  <c r="DP29" i="1"/>
  <c r="DO29" i="1"/>
  <c r="DN29" i="1"/>
  <c r="DM29" i="1"/>
  <c r="DQ28" i="1"/>
  <c r="DP28" i="1"/>
  <c r="DO28" i="1"/>
  <c r="DN28" i="1"/>
  <c r="DM28" i="1"/>
  <c r="DT27" i="1"/>
  <c r="DQ27" i="1"/>
  <c r="DP27" i="1"/>
  <c r="DO27" i="1"/>
  <c r="DN27" i="1"/>
  <c r="DM27" i="1"/>
  <c r="DQ26" i="1"/>
  <c r="DP26" i="1"/>
  <c r="DO26" i="1"/>
  <c r="DN26" i="1"/>
  <c r="DM26" i="1"/>
  <c r="DQ25" i="1"/>
  <c r="DP25" i="1"/>
  <c r="DO25" i="1"/>
  <c r="DN25" i="1"/>
  <c r="DM25" i="1"/>
  <c r="DQ24" i="1"/>
  <c r="DP24" i="1"/>
  <c r="DO24" i="1"/>
  <c r="DN24" i="1"/>
  <c r="DM24" i="1"/>
  <c r="DT23" i="1"/>
  <c r="DQ23" i="1"/>
  <c r="DP23" i="1"/>
  <c r="DO23" i="1"/>
  <c r="DN23" i="1"/>
  <c r="DM23" i="1"/>
  <c r="DQ22" i="1"/>
  <c r="DP22" i="1"/>
  <c r="DO22" i="1"/>
  <c r="DN22" i="1"/>
  <c r="DM22" i="1"/>
  <c r="DQ21" i="1"/>
  <c r="DP21" i="1"/>
  <c r="DO21" i="1"/>
  <c r="DN21" i="1"/>
  <c r="DM21" i="1"/>
  <c r="DQ20" i="1"/>
  <c r="DP20" i="1"/>
  <c r="DO20" i="1"/>
  <c r="DN20" i="1"/>
  <c r="DM20" i="1"/>
  <c r="DT19" i="1"/>
  <c r="DQ19" i="1"/>
  <c r="DP19" i="1"/>
  <c r="DO19" i="1"/>
  <c r="DN19" i="1"/>
  <c r="DM19" i="1"/>
  <c r="DQ18" i="1"/>
  <c r="DP18" i="1"/>
  <c r="DO18" i="1"/>
  <c r="DN18" i="1"/>
  <c r="DM18" i="1"/>
  <c r="DQ17" i="1"/>
  <c r="DP17" i="1"/>
  <c r="DO17" i="1"/>
  <c r="DN17" i="1"/>
  <c r="DM17" i="1"/>
  <c r="DQ16" i="1"/>
  <c r="DP16" i="1"/>
  <c r="DO16" i="1"/>
  <c r="DN16" i="1"/>
  <c r="DM16" i="1"/>
  <c r="DT15" i="1"/>
  <c r="DQ15" i="1"/>
  <c r="DP15" i="1"/>
  <c r="DN15" i="1"/>
  <c r="DM15" i="1"/>
  <c r="DQ14" i="1"/>
  <c r="DP14" i="1"/>
  <c r="DO14" i="1"/>
  <c r="DN14" i="1"/>
  <c r="DM14" i="1"/>
  <c r="DQ13" i="1"/>
  <c r="DP13" i="1"/>
  <c r="DO13" i="1"/>
  <c r="DN13" i="1"/>
  <c r="DM13" i="1"/>
  <c r="DQ12" i="1"/>
  <c r="DP12" i="1"/>
  <c r="DO12" i="1"/>
  <c r="DN12" i="1"/>
  <c r="DM12" i="1"/>
  <c r="DT11" i="1"/>
  <c r="DQ11" i="1"/>
  <c r="DP11" i="1"/>
  <c r="DO11" i="1"/>
  <c r="DN11" i="1"/>
  <c r="DM11" i="1"/>
  <c r="DQ10" i="1"/>
  <c r="DP10" i="1"/>
  <c r="DO10" i="1"/>
  <c r="DN10" i="1"/>
  <c r="DM10" i="1"/>
  <c r="DQ9" i="1"/>
  <c r="DP9" i="1"/>
  <c r="DO9" i="1"/>
  <c r="DN9" i="1"/>
  <c r="DM9" i="1"/>
  <c r="DQ8" i="1"/>
  <c r="DP8" i="1"/>
  <c r="DO8" i="1"/>
  <c r="DN8" i="1"/>
  <c r="DM8" i="1"/>
  <c r="DT7" i="1"/>
  <c r="DQ7" i="1"/>
  <c r="DP7" i="1"/>
  <c r="DO7" i="1"/>
  <c r="DN7" i="1"/>
  <c r="DM7" i="1"/>
  <c r="DQ6" i="1"/>
  <c r="DP6" i="1"/>
  <c r="DO6" i="1"/>
  <c r="DN6" i="1"/>
  <c r="DM6" i="1"/>
  <c r="DQ5" i="1"/>
  <c r="DP5" i="1"/>
  <c r="DO5" i="1"/>
  <c r="DN5" i="1"/>
  <c r="DM5" i="1"/>
  <c r="DQ4" i="1"/>
  <c r="DP4" i="1"/>
  <c r="DO4" i="1"/>
  <c r="DN4" i="1"/>
  <c r="DM4" i="1"/>
  <c r="DT3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<sst xmlns="http://schemas.openxmlformats.org/spreadsheetml/2006/main" count="2121" uniqueCount="459">
  <si>
    <t>Current</t>
  </si>
  <si>
    <t>Rainer Hollmann</t>
  </si>
  <si>
    <t>rainer.hollmann@dwd.de</t>
  </si>
  <si>
    <t>AVHRR CLARA A1</t>
  </si>
  <si>
    <t>EUMETSAT</t>
  </si>
  <si>
    <t>no</t>
  </si>
  <si>
    <t>Cloud Feedback Studies, Energy And Water Cycle, Climate Modelling</t>
  </si>
  <si>
    <t>CDR_ECV04_15</t>
  </si>
  <si>
    <t>NOAA</t>
  </si>
  <si>
    <t>CLOUD TOP HEIGHT</t>
  </si>
  <si>
    <t>not selected</t>
  </si>
  <si>
    <t>NOAA-10</t>
  </si>
  <si>
    <t>AVHRR/2</t>
  </si>
  <si>
    <t>Yes</t>
  </si>
  <si>
    <t>NOAA-11</t>
  </si>
  <si>
    <t>NOAA-12</t>
  </si>
  <si>
    <t>NOAA-14</t>
  </si>
  <si>
    <t>NOAA-9</t>
  </si>
  <si>
    <t>NOAA-15</t>
  </si>
  <si>
    <t>NOAA-10|AVHRR/2||NOAA-11|AVHRR/2||NOAA-12|AVHRR/2||NOAA-14|AVHRR/2  NOAA-9, AVHRR/2, NOAA-15 to NOAA-19, METOP A, AVHRR/2 and AVHRR/3</t>
  </si>
  <si>
    <t>Global</t>
  </si>
  <si>
    <t>0.5 x 0.5 deg</t>
  </si>
  <si>
    <t>n/a</t>
  </si>
  <si>
    <t>daily and monthly</t>
  </si>
  <si>
    <t>MODIS</t>
  </si>
  <si>
    <t>contact.cmsaf@dwd.de</t>
  </si>
  <si>
    <t>HDF</t>
  </si>
  <si>
    <t>Open Access</t>
  </si>
  <si>
    <t>ftp, download, disk</t>
  </si>
  <si>
    <t>none</t>
  </si>
  <si>
    <t>Feb 24 2014  8:44PM</t>
  </si>
  <si>
    <t>6563502A-5ADF-4CA6-9BB2-CAA35265EC68</t>
  </si>
  <si>
    <t>CLOUD TOP PRESSURE AND TEMPERATURE</t>
  </si>
  <si>
    <t>CLOUD PROPERTIES</t>
  </si>
  <si>
    <t>CLARA A1</t>
  </si>
  <si>
    <t>Climate Modelling, Cloud Feedback Studies</t>
  </si>
  <si>
    <t>CDR_ECV04_16</t>
  </si>
  <si>
    <t>CLOUD OPTICAL DEPTH</t>
  </si>
  <si>
    <t>METop A</t>
  </si>
  <si>
    <t>AVHRR/2, AVHRR/3</t>
  </si>
  <si>
    <t>NOAA-11|AVHRR/2||NOAA-10|AVHRR/2||NOAA-14|AVHRR/2||NOAA-15|AVHRR/2  further NOAA's and METop A, AVHRR/2, AVHRR/3</t>
  </si>
  <si>
    <t>daily &amp; monthly</t>
  </si>
  <si>
    <t>Terra</t>
  </si>
  <si>
    <t>Terra|MODIS</t>
  </si>
  <si>
    <t>A3089C9A-27B5-4451-AC77-55DF8B7ECFF1</t>
  </si>
  <si>
    <t>H. K. Ramapriyan</t>
  </si>
  <si>
    <t>Rama.Ramapriyan@nasa.gov</t>
  </si>
  <si>
    <t>SSMI and SSMIS netCDF Data Products</t>
  </si>
  <si>
    <t>NASA</t>
  </si>
  <si>
    <t>Analysis Of Changes In Cloud Cover</t>
  </si>
  <si>
    <t>CDR_ECV04_17</t>
  </si>
  <si>
    <t>DoD (USA)</t>
  </si>
  <si>
    <t>CLOUD LIQUID WATER (COLUMN/PROFILE)</t>
  </si>
  <si>
    <t>mm</t>
  </si>
  <si>
    <t>DMSP F-8</t>
  </si>
  <si>
    <t>SSM/I, SSM/IS</t>
  </si>
  <si>
    <t>DMSP F-10</t>
  </si>
  <si>
    <t>DMSP F-11</t>
  </si>
  <si>
    <t>DMSP F-13</t>
  </si>
  <si>
    <t>DMSP F-14</t>
  </si>
  <si>
    <t>DMSP F-15</t>
  </si>
  <si>
    <t>DMSP F-8,DMSP F-10,DMSP F-11,DMSP F-13,DMSP F-14,DMSP F-15,DMSP F-16,DMSP F-17.  SSM/I and SSM/IS</t>
  </si>
  <si>
    <t>25 km</t>
  </si>
  <si>
    <t>0.02 mm</t>
  </si>
  <si>
    <t>unknown</t>
  </si>
  <si>
    <t>DMSP</t>
  </si>
  <si>
    <t>SSM/I</t>
  </si>
  <si>
    <t>ghrcdaac@itsc.uah.edu</t>
  </si>
  <si>
    <t>both</t>
  </si>
  <si>
    <t>netcdf</t>
  </si>
  <si>
    <t>FTP, OpenDAP, WGET</t>
  </si>
  <si>
    <t>Available now.</t>
  </si>
  <si>
    <t>8EDDE3CF-EC9B-4276-B5DD-6AA1AA640803</t>
  </si>
  <si>
    <t>CLOUD WATER PATH</t>
  </si>
  <si>
    <t>yes</t>
  </si>
  <si>
    <t xml:space="preserve"> TRMM</t>
  </si>
  <si>
    <t xml:space="preserve"> TMI</t>
  </si>
  <si>
    <t xml:space="preserve"> Aqua</t>
  </si>
  <si>
    <t xml:space="preserve"> AMSR-E</t>
  </si>
  <si>
    <t xml:space="preserve"> Coriolis</t>
  </si>
  <si>
    <t xml:space="preserve"> Windsat</t>
  </si>
  <si>
    <t>ISCCP_TOVS_NAT</t>
  </si>
  <si>
    <t>CDR_ECV04_18</t>
  </si>
  <si>
    <t>NOT SELECTED</t>
  </si>
  <si>
    <t>TIROS N</t>
  </si>
  <si>
    <t>TOVS (HIRS/2 MSU SSU)</t>
  </si>
  <si>
    <t>NOAA-6</t>
  </si>
  <si>
    <t>NOAA-7</t>
  </si>
  <si>
    <t>NOAA-8</t>
  </si>
  <si>
    <t>TIROS N|TOVS (HIRS/2   MSU   SSU)||NOAA-6|TOVS (HIRS/2   MSU   SSU)NOAA-7 through NOAA-19</t>
  </si>
  <si>
    <t>ftp; ASDC Java Order Tool</t>
  </si>
  <si>
    <t>B0AB595C-C24E-4290-9EAA-B4A2DD218048</t>
  </si>
  <si>
    <t>CLOUD AMOUNT</t>
  </si>
  <si>
    <t>CDR_ECV04_19</t>
  </si>
  <si>
    <t>HIRS/2</t>
  </si>
  <si>
    <t>TIROS N|HIRS/2||NOAA-6|HIRS/2Series is continued with NOAA-7 through NOAA-19 with follow-on instruments</t>
  </si>
  <si>
    <t>0EC23640-0BC0-44EC-9417-1EE101E088EF</t>
  </si>
  <si>
    <t>John Bates</t>
  </si>
  <si>
    <t>john.j.bates@noaa.gov</t>
  </si>
  <si>
    <t>Cloud Feedback, Earth Radiation Budget</t>
  </si>
  <si>
    <t>CDR_ECV04_2</t>
  </si>
  <si>
    <t>TiIROS-N</t>
  </si>
  <si>
    <t>AVHRR-2</t>
  </si>
  <si>
    <t>NOAA-6|AVHRR/2NOAA-6 through NOAA-19 and AVHRR/2, AVHRR/3 and AVHRR/4</t>
  </si>
  <si>
    <t>100 hPa</t>
  </si>
  <si>
    <t>15 hPa</t>
  </si>
  <si>
    <t>Aqua</t>
  </si>
  <si>
    <t>Aqua|MODIS</t>
  </si>
  <si>
    <t>Andrew.Heidinger@noaa.gov</t>
  </si>
  <si>
    <t>THREDDS and FTP</t>
  </si>
  <si>
    <t>9F0DD273-9DE5-4F10-9986-B36309473C3F</t>
  </si>
  <si>
    <t xml:space="preserve"> Terra</t>
  </si>
  <si>
    <t>CDR_ECV04_20</t>
  </si>
  <si>
    <t>TIROS N|HIRS/2||NOAA-6|HIRS/2Series is continued with NOAA-7 through NOAA-9 with follow-on instruments</t>
  </si>
  <si>
    <t>8E5BB32A-B77F-4896-9E0C-68721886E414</t>
  </si>
  <si>
    <t>AVHRR CLARA edition 1</t>
  </si>
  <si>
    <t>Cloud Feedback, Climate Modelling</t>
  </si>
  <si>
    <t>CDR_ECV04_21</t>
  </si>
  <si>
    <t>%</t>
  </si>
  <si>
    <t>Metop A</t>
  </si>
  <si>
    <t>AVHRR/3</t>
  </si>
  <si>
    <t>NOAA-12|AVHRR/2||NOAA-10|AVHRR/2||NOAA-11|AVHRR/2||NOAA-14|AVHRR/2and other NOAA satellites from NOAA-9 to NOAA-19, METop A/AVHRR/3</t>
  </si>
  <si>
    <t>0.25 x 0.25 deg</t>
  </si>
  <si>
    <t>daily, monthly</t>
  </si>
  <si>
    <t>tbd</t>
  </si>
  <si>
    <t>ftp, disk</t>
  </si>
  <si>
    <t>F6BC80BB-7B78-43CA-8C9B-B5F68AF69AA4</t>
  </si>
  <si>
    <t>CM SAF CLAAS, edition 1: Cloud Water path</t>
  </si>
  <si>
    <t>Climate Research, Cloud Physics</t>
  </si>
  <si>
    <t>CDR_ECV04_22</t>
  </si>
  <si>
    <t>Meteosat-9</t>
  </si>
  <si>
    <t>SEVIRI</t>
  </si>
  <si>
    <t>Meteosat-8</t>
  </si>
  <si>
    <t>Meteosat-9|SEVIRI||Meteosat-8|SEVIRI</t>
  </si>
  <si>
    <t>Regional</t>
  </si>
  <si>
    <t>0.05 x 0.05 deg</t>
  </si>
  <si>
    <t>hourly, daily, monthly</t>
  </si>
  <si>
    <t>bias: -1.7%, rms: 33.6%</t>
  </si>
  <si>
    <t>Meteosat-8|not selected</t>
  </si>
  <si>
    <t>ED1A7262-E39F-4678-B156-610646858F19</t>
  </si>
  <si>
    <t>Yes, new release of Cloud Top Level</t>
  </si>
  <si>
    <t>Cloud Feedback, Radiation Budget Studies, Energy And Water Cycle</t>
  </si>
  <si>
    <t>CDR_ECV04_23</t>
  </si>
  <si>
    <t>CLOUD TOP TEMPERATURE</t>
  </si>
  <si>
    <t>NOAA-13</t>
  </si>
  <si>
    <t>not selected|not selectedNOAA-9/AVHRR/2
NOAA-10/AVHRR/2
NOAA-12/AVHRR/2NOAA-13 to NOAA-19, METOP-A, METOP-B (AVHRR/2, AVHRR/3)</t>
  </si>
  <si>
    <t>0.25 x 0.25</t>
  </si>
  <si>
    <t>FTP</t>
  </si>
  <si>
    <t>4A6A8B67-B193-48A3-A504-3E49798E711A</t>
  </si>
  <si>
    <t>Future</t>
  </si>
  <si>
    <t>CDR_ECV04_24</t>
  </si>
  <si>
    <t>CLOUD COVER</t>
  </si>
  <si>
    <t>not selected|not selectedNOAA-9/AVHRR/2 NOAA-10/AVHRR/2 NOAA-12/AVHRR/2NOAA-13 to NOAA-19, METOP-A, METOP-B (AVHRR/2, AVHRR/3)</t>
  </si>
  <si>
    <t>9E7F5DB6-99B6-4069-A56B-CC85CC27128E</t>
  </si>
  <si>
    <t>Yes, new release of Liquid Water Path</t>
  </si>
  <si>
    <t>CDR_ECV04_25</t>
  </si>
  <si>
    <t>7843113C-2412-445C-9795-2C7A98C365E7</t>
  </si>
  <si>
    <t>Yes, a new release of Liquid Water Path</t>
  </si>
  <si>
    <t>CDR_ECV04_26</t>
  </si>
  <si>
    <t>323D1270-1A38-4007-BE8A-EF42DA84015D</t>
  </si>
  <si>
    <t>Yes, a new release of Ice Water Path</t>
  </si>
  <si>
    <t>CDR_ECV04_27</t>
  </si>
  <si>
    <t>3EEE6F4B-FF6B-491C-AD35-9BCAEC824185</t>
  </si>
  <si>
    <t>Yes, new release of Ice Water Path</t>
  </si>
  <si>
    <t>CDR_ECV04_28</t>
  </si>
  <si>
    <t>6461915C-6769-4E26-A723-3322928A141A</t>
  </si>
  <si>
    <t>Yes, new release of High Cirrus Cloud Amount TCDR R1</t>
  </si>
  <si>
    <t>CDR_ECV04_29</t>
  </si>
  <si>
    <t>NOAA-9|TOVS (HIRS/2   MSU   SSU)||NOAA-10|TOVS (HIRS/2   MSU   SSU)||NOAA-11|TOVS (HIRS/2   MSU   SSU)||NOAA-12|TOVS (HIRS/2   MSU   SSU)NOAA-14 to NOAA-19/(A)TOVS (HIRS/2   MSU   SSU)</t>
  </si>
  <si>
    <t>B4BA8337-6D98-4118-A669-A666179AC339</t>
  </si>
  <si>
    <t>Cloud Trends And Cloud Feedbacks</t>
  </si>
  <si>
    <t>CDR_ECV04_3</t>
  </si>
  <si>
    <t>degrees Kelvin</t>
  </si>
  <si>
    <t>5K</t>
  </si>
  <si>
    <t>1K</t>
  </si>
  <si>
    <t>22B5EF54-FE54-49B6-BEB8-EE6119AA82EF</t>
  </si>
  <si>
    <t>Yes, new release of Sounding Cloud Top Level TCDR R1</t>
  </si>
  <si>
    <t>CDR_ECV04_30</t>
  </si>
  <si>
    <t>m</t>
  </si>
  <si>
    <t xml:space="preserve">    NOAA-9/TOVS (HIRS/2   MSU   SSU)
    NOAA-10/TOVS (HIRS/2   MSU   SSU)
    NOAA-11/TOVS (HIRS/2   MSU   SSU)
    NOAA-12/TOVS (HIRS/2   MSU   SSU)
NOAA-14 to NOAA-19/(A)TOVS (HIRS/2 MSU SSU)</t>
  </si>
  <si>
    <t>60 hPa</t>
  </si>
  <si>
    <t>30 hPa</t>
  </si>
  <si>
    <t>9C5ED9DF-1A5A-4474-B9CB-2589D445EA76</t>
  </si>
  <si>
    <t>planned  release of Meteosat Fractional Cloud Cover TCDR (CM-23011)</t>
  </si>
  <si>
    <t>Cloud Feedback, Radiation  Budget Studies, Energy &amp; Water Cycle</t>
  </si>
  <si>
    <t>CDR_ECV04_31</t>
  </si>
  <si>
    <t>Meteosat-2</t>
  </si>
  <si>
    <t>MVIRI</t>
  </si>
  <si>
    <t>Meteosat-3</t>
  </si>
  <si>
    <t>Meteosat-4</t>
  </si>
  <si>
    <t>Meteosat-5</t>
  </si>
  <si>
    <t>Meteosat-6</t>
  </si>
  <si>
    <t>Meteosat-7</t>
  </si>
  <si>
    <t>Meteosat-2|MVIRI||Meteosat-3|MVIRI||Meteosat-4|MVIRI||Meteosat-5|MVIRIMeteosat-6/MVIRI; Meteosat-7/MVIRI; Meteosat-8/SEVIRI;
Meteosat-9/SEVIRI; Meteosat-10/SEVIRI;</t>
  </si>
  <si>
    <t>hourly, daily and monthly</t>
  </si>
  <si>
    <t>6813C00F-C60E-4025-A6D9-DB01C9899357</t>
  </si>
  <si>
    <t>ESA</t>
  </si>
  <si>
    <t>Cloud Feedback, Radiation Budget Studies; Energy And Water Cycle</t>
  </si>
  <si>
    <t>CDR_ECV04_32</t>
  </si>
  <si>
    <t>DWD</t>
  </si>
  <si>
    <t>not selected|not selectedNOAA-9/AVHRR/2
NOAA-10/AVHRR/2
NOAA-11/AVHRR/2
NOAA-12/AVHRR/2NOAA-13 to NOAA-19, METOP-A, METOP-B (AVHRR/2, AVHRR/3), EOS-TERRA MODIS, EOS AQUA MODIS, ENVISAT/AATSR, ERS/ATSR</t>
  </si>
  <si>
    <t>0.5 x 0.5</t>
  </si>
  <si>
    <t>20% bias</t>
  </si>
  <si>
    <t>5% per decade</t>
  </si>
  <si>
    <t>7F0E3773-6447-478E-A24C-64DE8530F3C7</t>
  </si>
  <si>
    <t>cloud cover</t>
  </si>
  <si>
    <t>CDR_ECV04_33</t>
  </si>
  <si>
    <t>66052EDF-CACA-48FB-8432-FABF0CF96E41</t>
  </si>
  <si>
    <t xml:space="preserve"> AATSR</t>
  </si>
  <si>
    <t>yes, planned</t>
  </si>
  <si>
    <t>CDR_ECV04_34</t>
  </si>
  <si>
    <t>not selected|not selectedNOAA-10/AVHRR/2
NOAA-11/AVHRR/2
NOAA-12/AVHRR/2
NOAA-14/AVHRR/2NOAA-13 to NOAA-19, METOP-A, METOP-B (AVHRR/2, AVHRR/3), EOS-TERRA MODIS, EOS AQUA MODIS, ENVISAT/AATSR, ERS/ATSR</t>
  </si>
  <si>
    <t>A81913C3-92FD-4500-9714-48863507EFC2</t>
  </si>
  <si>
    <t>CDR_ECV04_35</t>
  </si>
  <si>
    <t>NOAA-16</t>
  </si>
  <si>
    <t>not selected|not selectedNOAA-11/AVHRR/2
NOAA-10/AVHRR/2
NOAA-14/AVHRR/2
NOAA-15/AVHRR/2NOAA-13 to NOAA-19, METOP-A, METOP-B (AVHRR/2, AVHRR/3), EOS-TERRA MODIS, EOS AQUA MODIS, ENVISAT/AATSR, ERS/ATSR</t>
  </si>
  <si>
    <t>not selected|not selected</t>
  </si>
  <si>
    <t>C5378DC1-7E32-4366-A9E1-415A40E58847</t>
  </si>
  <si>
    <t>CDR_ECV04_36</t>
  </si>
  <si>
    <t>not selected|not selectedNOAA-9/AVHRR/2 NOAA-10/AVHRR/2 NOAA-11/AVHRR/2 NOAA-12/AVHRR/2NOAA-13 to NOAA-19, METOP-A, METOP-B (AVHRR/2, AVHRR/3), EOS-TERRA MODIS, EOS AQUA MODIS, ENVISAT/AATSR, ERS/ATSR</t>
  </si>
  <si>
    <t>AF537600-65DE-4996-A257-CA693A8A606B</t>
  </si>
  <si>
    <t>Yes, planned</t>
  </si>
  <si>
    <t>CDR_ECV04_37</t>
  </si>
  <si>
    <t>0.5 deg x 0.5 deg</t>
  </si>
  <si>
    <t>F72E1BC9-F00C-4B2E-856B-C68A8BD18938</t>
  </si>
  <si>
    <t>Peter Leonard</t>
  </si>
  <si>
    <t>pleonard@sesda3.com</t>
  </si>
  <si>
    <t>TBD</t>
  </si>
  <si>
    <t>Earth Energy Balance</t>
  </si>
  <si>
    <t>CDR_ECV04_39</t>
  </si>
  <si>
    <t>Nimbus 7</t>
  </si>
  <si>
    <t>SBUV</t>
  </si>
  <si>
    <t>SBUV-2</t>
  </si>
  <si>
    <t>NOAA-17</t>
  </si>
  <si>
    <t>Satellites:Nimbus 7/SBUV; NOAA-9, NOAA-11, NOAA-14, NOAA-16, NOAA-17, NOAA-18, NOAA-19/all SBUV-2</t>
  </si>
  <si>
    <t>2 x 5 km2</t>
  </si>
  <si>
    <t>N/A (Total Column)</t>
  </si>
  <si>
    <t>jay.r.herman@nasa.gov</t>
  </si>
  <si>
    <t>HDF-EOS</t>
  </si>
  <si>
    <t>ftp, Mirador</t>
  </si>
  <si>
    <t>3E06AD42-C58B-4FFD-8323-FE54863538F1</t>
  </si>
  <si>
    <t>Radiation Budget, Cloud Feedback</t>
  </si>
  <si>
    <t>CDR_ECV04_4</t>
  </si>
  <si>
    <t>NOAA-6|AVHRR/2to NOAA-18 and AVHRR/3 and AVHRR/4</t>
  </si>
  <si>
    <t>98B645DC-C2EA-4E7E-BCD3-358AD5BC6783</t>
  </si>
  <si>
    <t>John Kimball</t>
  </si>
  <si>
    <t>johnk@ntsg.umt.edu</t>
  </si>
  <si>
    <t>NSIDC-0477</t>
  </si>
  <si>
    <t>Global Change Documentation Of Frozen Season Changes And Frozen Temperature Constraints To Vegetation Productivity, Land-atmosphere C Exchange, Evapotranspiration And Land Surface Water Mobility. The Ft Parameter Provides A Frozen Temperature Constra</t>
  </si>
  <si>
    <t>CDR_ECV04_40</t>
  </si>
  <si>
    <t>SMMR</t>
  </si>
  <si>
    <t>DMSP F-17</t>
  </si>
  <si>
    <t>AQUA</t>
  </si>
  <si>
    <t>AMSR-E</t>
  </si>
  <si>
    <t>NOAA-7 / SMMR; DMSP  F-17, F-13, F-11, F-8 / all with SSM/I; Aqua / AMSR-E</t>
  </si>
  <si>
    <t>25-km (global); 3-12-km (Polar)</t>
  </si>
  <si>
    <t>Land surface</t>
  </si>
  <si>
    <t>Daily</t>
  </si>
  <si>
    <t>&gt;80% mean annual spatial classification accuracy</t>
  </si>
  <si>
    <t>Number field</t>
  </si>
  <si>
    <t>Available now</t>
  </si>
  <si>
    <t>AA4175AA-8C02-45A8-8CB0-C611FCB64FB1</t>
  </si>
  <si>
    <t>CLOUD EFFECTIVE PARTICLE RADIUS</t>
  </si>
  <si>
    <t>new release</t>
  </si>
  <si>
    <t>Cloud Feedback Studies, Climate Modelling</t>
  </si>
  <si>
    <t>CDR_ECV04_41</t>
  </si>
  <si>
    <t>Envisat</t>
  </si>
  <si>
    <t>AATSR</t>
  </si>
  <si>
    <t>MERIS</t>
  </si>
  <si>
    <t>Envisat|AATSR||Envisat|MERIS</t>
  </si>
  <si>
    <t>9A6F33D6-0CFF-4179-87DA-3DA535693C55</t>
  </si>
  <si>
    <t xml:space="preserve"> MERIS</t>
  </si>
  <si>
    <t>Cloud Feedback, Radiation, Climate Modelling</t>
  </si>
  <si>
    <t>CDR_ECV04_42</t>
  </si>
  <si>
    <t>20 % bias</t>
  </si>
  <si>
    <t>EBCAC2DA-3387-460D-B818-BC6BB9961128</t>
  </si>
  <si>
    <t>CDR_ECV04_5</t>
  </si>
  <si>
    <t>20 g/m**2</t>
  </si>
  <si>
    <t>15 g/m**2</t>
  </si>
  <si>
    <t>54EC1B40-FE8D-44F7-89BC-AA27BF993F35</t>
  </si>
  <si>
    <t>Radiation Budget, Cloud Feedbacks</t>
  </si>
  <si>
    <t>CDR_ECV04_6</t>
  </si>
  <si>
    <t>CLOUD ICE EFFECTIVE RADIUS (COLUMN/PROFILE)</t>
  </si>
  <si>
    <t>NOAA-6|AVHRR/2through NOAA-18 and AVHRR/3 and AVHRR/4</t>
  </si>
  <si>
    <t>8E0DF5F1-43A9-4E2D-8DD5-AF7A093AF3D6</t>
  </si>
  <si>
    <t>Yes, new release of CM SAF (CM-05)</t>
  </si>
  <si>
    <t>Cloud Feedback, Radiation Budget</t>
  </si>
  <si>
    <t>CDR_ECV04_7</t>
  </si>
  <si>
    <t>NOAA-7 to NOAA-19 (AVHRR/2 and AVHRR/3); Metop-A AVHRR/2 and AVHRR/3</t>
  </si>
  <si>
    <t>N/A</t>
  </si>
  <si>
    <t>10% bias
20% bias corrected rms</t>
  </si>
  <si>
    <t>2%/decade</t>
  </si>
  <si>
    <t>F19AAA6F-CA14-48C7-8450-61BAC1B7CCCF</t>
  </si>
  <si>
    <t>Keiji Imaoka</t>
  </si>
  <si>
    <t>imaoka.keiji@jaxa.jp</t>
  </si>
  <si>
    <t>JAXA</t>
  </si>
  <si>
    <t>Input Modelling</t>
  </si>
  <si>
    <t>CDR_ECV04_9</t>
  </si>
  <si>
    <t>CLOUD IMAGERY</t>
  </si>
  <si>
    <t>GCOM-C1</t>
  </si>
  <si>
    <t>SGLI</t>
  </si>
  <si>
    <t>No</t>
  </si>
  <si>
    <t>GCOM-C1|SGLI</t>
  </si>
  <si>
    <t>1km</t>
  </si>
  <si>
    <t>2days</t>
  </si>
  <si>
    <t>Standard accuracy
15%
Target accuracy:
10%</t>
  </si>
  <si>
    <t>6FE0FDDE-7AA9-4DC7-9A77-184DF84D41E5</t>
  </si>
  <si>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</si>
  <si>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</si>
  <si>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</si>
  <si>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</si>
  <si>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</si>
  <si>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</si>
  <si>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</si>
  <si>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</si>
  <si>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</si>
  <si>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</si>
  <si>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</si>
  <si>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</si>
  <si>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</si>
  <si>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</si>
  <si>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</si>
  <si>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</si>
  <si>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</si>
  <si>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</si>
  <si>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</si>
  <si>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</si>
  <si>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</si>
  <si>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</si>
  <si>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</si>
  <si>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</si>
  <si>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</si>
  <si>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</si>
  <si>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</si>
  <si>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</si>
  <si>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</si>
  <si>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</si>
  <si>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</si>
  <si>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</si>
  <si>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</si>
  <si>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</si>
  <si>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</si>
  <si>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</si>
  <si>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</si>
  <si>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</si>
  <si>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</si>
  <si>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</si>
  <si>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</si>
  <si>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</si>
  <si>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</si>
  <si>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</si>
  <si>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</si>
  <si>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</si>
  <si>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</si>
  <si>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</si>
  <si>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</si>
  <si>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</si>
  <si>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</si>
  <si>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</si>
  <si>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</si>
  <si>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</si>
  <si>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</si>
  <si>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</si>
  <si>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</si>
  <si>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</si>
  <si>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</si>
  <si>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</si>
  <si>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</si>
  <si>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</si>
  <si>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</si>
  <si>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</si>
  <si>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</si>
  <si>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</si>
  <si>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</si>
  <si>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</si>
  <si>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</si>
  <si>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</si>
  <si>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</si>
  <si>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</si>
  <si>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</si>
  <si>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</si>
  <si>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</si>
  <si>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</si>
  <si>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</si>
  <si>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</si>
  <si>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</si>
  <si>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</si>
  <si>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</si>
  <si>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</si>
  <si>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</si>
  <si>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</si>
  <si>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</si>
  <si>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</si>
  <si>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</si>
  <si>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</si>
  <si>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</si>
  <si>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</si>
  <si>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</si>
  <si>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</si>
  <si>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</si>
  <si>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</si>
  <si>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</si>
  <si>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</si>
  <si>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</si>
  <si>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</si>
  <si>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</si>
  <si>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</si>
  <si>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</si>
  <si>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</si>
  <si>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</si>
  <si>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</si>
  <si>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</si>
  <si>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</si>
  <si>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</si>
  <si>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</si>
  <si>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</si>
  <si>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</si>
  <si>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</si>
  <si>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</si>
  <si>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</si>
  <si>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</si>
  <si>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</si>
  <si>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Cloud Feedback And Radiation Budget</t>
  </si>
  <si>
    <t>CDR_ECV04_1</t>
  </si>
  <si>
    <t>NOAA-6|AVHRR/2NOAA-6 through NOAA-19 and AVHRR/2, AVHRR/3, and AVHRR/4 instruments</t>
  </si>
  <si>
    <t>69C7FDBA-736C-4249-A185-6C37DED2CB4A</t>
  </si>
  <si>
    <t>CDR_ECV04_10</t>
  </si>
  <si>
    <t>Standard accuracy:
3K/2km
Target accuracy:
1.5K/1km</t>
  </si>
  <si>
    <t>97BEA80B-FE9A-4753-B9A8-A2060E3A1A7F</t>
  </si>
  <si>
    <t>CDR_ECV04_11</t>
  </si>
  <si>
    <t>CLOUD DROP SIZE (AT CLOUD TOP)</t>
  </si>
  <si>
    <t>SGPS</t>
  </si>
  <si>
    <t>GCOM-C1|SGPS</t>
  </si>
  <si>
    <t>Standard accuracy:
100%
Target accuracy:
50%/20%</t>
  </si>
  <si>
    <t>32C247E7-D7FA-49F4-B549-47FF7074AF60</t>
  </si>
  <si>
    <t>Keiji IMAOKA</t>
  </si>
  <si>
    <t>Integrated cloud liquid water</t>
  </si>
  <si>
    <t>Model Input, Gsmap, Etc.</t>
  </si>
  <si>
    <t>CDR_ECV04_12</t>
  </si>
  <si>
    <t>GCOM-W1</t>
  </si>
  <si>
    <t>AMSR-2</t>
  </si>
  <si>
    <t>GCOM-W1|AMSR-2</t>
  </si>
  <si>
    <t>15km</t>
  </si>
  <si>
    <t>Aqua|AMSR-E</t>
  </si>
  <si>
    <t>Z-GCOM_QA@jaxa.jp</t>
  </si>
  <si>
    <t>Constrained Access</t>
  </si>
  <si>
    <t>via the internet</t>
  </si>
  <si>
    <t>1month</t>
  </si>
  <si>
    <t>B1A30929-F4B1-462C-9348-8429BD40687C</t>
  </si>
  <si>
    <t>CDR_ECV04_13</t>
  </si>
  <si>
    <t>Standard accuracy:
70%
Target accuracy:
20%</t>
  </si>
  <si>
    <t>093CB434-382F-4FDB-A4D8-85F51F666169</t>
  </si>
  <si>
    <t>yes, new release of cloud cover</t>
  </si>
  <si>
    <t>CDR_ECV04_14</t>
  </si>
  <si>
    <t>NOAA-9|AVHRR/2||NOAA-10|AVHRR/2||NOAA-11|AVHRR/2||NOAA-12|AVHRR/2NOAA-13 to NOAA-19, METOP-A, METOP-B (AVHRR/2, AVHRR/3)</t>
  </si>
  <si>
    <t>20%  bias</t>
  </si>
  <si>
    <t>DMSP, TRMM, Aqua, Coriolis.  SSM/I, TMI, AMSR-E, WindSat</t>
  </si>
  <si>
    <t>E84A58D6-B961-488B-8FC0-3420E21EED00</t>
  </si>
  <si>
    <t>Cloud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</si>
</sst>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000"/>
  </numFmts>
  <fonts count="4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165" fontId="0" fillId="2" borderId="1" xfId="0" applyNumberFormat="1" applyFill="1" applyBorder="1" applyAlignment="1">
      <alignment wrapText="1"/>
    </xf>
    <xf numFmtId="164" fontId="0" fillId="0" borderId="1" xfId="0" applyNumberFormat="1" applyFill="1" applyBorder="1"/>
    <xf numFmtId="9" fontId="0" fillId="0" borderId="1" xfId="0" applyNumberFormat="1" applyBorder="1"/>
    <xf numFmtId="22" fontId="0" fillId="0" borderId="1" xfId="0" applyNumberFormat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5" fontId="0" fillId="0" borderId="1" xfId="0" applyNumberFormat="1" applyBorder="1"/>
    <xf numFmtId="0" fontId="0" fillId="0" borderId="1" xfId="0" applyBorder="1" applyAlignment="1">
      <alignment wrapText="1" shrinkToFit="1"/>
    </xf>
    <xf numFmtId="0" fontId="0" fillId="0" borderId="0" xfId="0" applyAlignment="1">
      <alignment wrapText="1" shrinkToFi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44"/>
  <sheetViews>
    <sheetView tabSelected="1" topLeftCell="DG7" workbookViewId="0">
      <selection activeCell="DU42" sqref="DU42"/>
    </sheetView>
  </sheetViews>
  <sheetFormatPr baseColWidth="10" defaultRowHeight="15" x14ac:dyDescent="0"/>
  <cols>
    <col min="1" max="1" width="8" customWidth="1"/>
    <col min="2" max="2" width="10" customWidth="1"/>
    <col min="3" max="3" width="8.83203125" customWidth="1"/>
    <col min="4" max="4" width="15.16406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  <col min="119" max="119" width="10.83203125" style="12"/>
  </cols>
  <sheetData>
    <row r="1" spans="1:125" ht="16" customHeight="1">
      <c r="A1" t="s">
        <v>307</v>
      </c>
      <c r="B1" t="s">
        <v>308</v>
      </c>
      <c r="C1" t="s">
        <v>309</v>
      </c>
      <c r="D1" t="s">
        <v>310</v>
      </c>
      <c r="E1" s="1" t="s">
        <v>311</v>
      </c>
      <c r="F1" s="1" t="s">
        <v>312</v>
      </c>
      <c r="G1" s="1" t="s">
        <v>313</v>
      </c>
      <c r="H1" s="1" t="s">
        <v>314</v>
      </c>
      <c r="I1" s="1" t="s">
        <v>315</v>
      </c>
      <c r="J1" s="1" t="s">
        <v>316</v>
      </c>
      <c r="K1" s="1" t="s">
        <v>317</v>
      </c>
      <c r="L1" s="1" t="s">
        <v>318</v>
      </c>
      <c r="M1" s="1" t="s">
        <v>319</v>
      </c>
      <c r="N1" s="1" t="s">
        <v>320</v>
      </c>
      <c r="O1" s="1" t="s">
        <v>321</v>
      </c>
      <c r="P1" s="1" t="s">
        <v>322</v>
      </c>
      <c r="Q1" s="1" t="s">
        <v>323</v>
      </c>
      <c r="R1" s="1" t="s">
        <v>324</v>
      </c>
      <c r="S1" s="1" t="s">
        <v>325</v>
      </c>
      <c r="T1" s="1" t="s">
        <v>326</v>
      </c>
      <c r="U1" s="1" t="s">
        <v>327</v>
      </c>
      <c r="V1" s="1" t="s">
        <v>328</v>
      </c>
      <c r="W1" s="1" t="s">
        <v>329</v>
      </c>
      <c r="X1" s="1" t="s">
        <v>330</v>
      </c>
      <c r="Y1" s="1" t="s">
        <v>331</v>
      </c>
      <c r="Z1" s="1" t="s">
        <v>332</v>
      </c>
      <c r="AA1" s="1" t="s">
        <v>333</v>
      </c>
      <c r="AB1" s="1" t="s">
        <v>334</v>
      </c>
      <c r="AC1" s="1" t="s">
        <v>335</v>
      </c>
      <c r="AD1" s="1" t="s">
        <v>336</v>
      </c>
      <c r="AE1" s="1" t="s">
        <v>337</v>
      </c>
      <c r="AF1" s="1" t="s">
        <v>338</v>
      </c>
      <c r="AG1" s="1" t="s">
        <v>339</v>
      </c>
      <c r="AH1" s="1" t="s">
        <v>340</v>
      </c>
      <c r="AI1" s="1" t="s">
        <v>341</v>
      </c>
      <c r="AJ1" s="1" t="s">
        <v>342</v>
      </c>
      <c r="AK1" s="1" t="s">
        <v>343</v>
      </c>
      <c r="AL1" s="1" t="s">
        <v>344</v>
      </c>
      <c r="AM1" s="1" t="s">
        <v>345</v>
      </c>
      <c r="AN1" s="1" t="s">
        <v>346</v>
      </c>
      <c r="AO1" s="1" t="s">
        <v>347</v>
      </c>
      <c r="AP1" s="1" t="s">
        <v>348</v>
      </c>
      <c r="AQ1" s="1" t="s">
        <v>349</v>
      </c>
      <c r="AR1" s="1" t="s">
        <v>350</v>
      </c>
      <c r="AS1" s="1" t="s">
        <v>351</v>
      </c>
      <c r="AT1" s="1" t="s">
        <v>352</v>
      </c>
      <c r="AU1" s="1" t="s">
        <v>353</v>
      </c>
      <c r="AV1" s="1" t="s">
        <v>354</v>
      </c>
      <c r="AW1" s="1" t="s">
        <v>355</v>
      </c>
      <c r="AX1" s="1" t="s">
        <v>356</v>
      </c>
      <c r="AY1" s="1" t="s">
        <v>357</v>
      </c>
      <c r="AZ1" s="1" t="s">
        <v>358</v>
      </c>
      <c r="BA1" s="1" t="s">
        <v>359</v>
      </c>
      <c r="BB1" s="1" t="s">
        <v>360</v>
      </c>
      <c r="BC1" s="1" t="s">
        <v>361</v>
      </c>
      <c r="BD1" s="1" t="s">
        <v>362</v>
      </c>
      <c r="BE1" s="1" t="s">
        <v>363</v>
      </c>
      <c r="BF1" s="1" t="s">
        <v>364</v>
      </c>
      <c r="BG1" s="1" t="s">
        <v>365</v>
      </c>
      <c r="BH1" s="1" t="s">
        <v>366</v>
      </c>
      <c r="BI1" s="1" t="s">
        <v>367</v>
      </c>
      <c r="BJ1" s="1" t="s">
        <v>368</v>
      </c>
      <c r="BK1" s="1" t="s">
        <v>369</v>
      </c>
      <c r="BL1" s="1" t="s">
        <v>370</v>
      </c>
      <c r="BM1" s="1" t="s">
        <v>371</v>
      </c>
      <c r="BN1" s="1" t="s">
        <v>372</v>
      </c>
      <c r="BO1" s="1" t="s">
        <v>373</v>
      </c>
      <c r="BP1" s="1" t="s">
        <v>374</v>
      </c>
      <c r="BQ1" s="1" t="s">
        <v>375</v>
      </c>
      <c r="BR1" s="1" t="s">
        <v>376</v>
      </c>
      <c r="BS1" s="1" t="s">
        <v>377</v>
      </c>
      <c r="BT1" s="1" t="s">
        <v>378</v>
      </c>
      <c r="BU1" s="1" t="s">
        <v>379</v>
      </c>
      <c r="BV1" s="1" t="s">
        <v>380</v>
      </c>
      <c r="BW1" s="1" t="s">
        <v>381</v>
      </c>
      <c r="BX1" s="1" t="s">
        <v>382</v>
      </c>
      <c r="BY1" s="1" t="s">
        <v>383</v>
      </c>
      <c r="BZ1" s="1" t="s">
        <v>384</v>
      </c>
      <c r="CA1" s="1" t="s">
        <v>385</v>
      </c>
      <c r="CB1" s="1" t="s">
        <v>386</v>
      </c>
      <c r="CC1" s="1" t="s">
        <v>387</v>
      </c>
      <c r="CD1" s="1" t="s">
        <v>388</v>
      </c>
      <c r="CE1" s="1" t="s">
        <v>389</v>
      </c>
      <c r="CF1" s="1" t="s">
        <v>390</v>
      </c>
      <c r="CG1" s="1" t="s">
        <v>391</v>
      </c>
      <c r="CH1" s="1" t="s">
        <v>392</v>
      </c>
      <c r="CI1" s="1" t="s">
        <v>393</v>
      </c>
      <c r="CJ1" s="1" t="s">
        <v>394</v>
      </c>
      <c r="CK1" s="1" t="s">
        <v>395</v>
      </c>
      <c r="CL1" s="1" t="s">
        <v>396</v>
      </c>
      <c r="CM1" s="1" t="s">
        <v>397</v>
      </c>
      <c r="CN1" s="1" t="s">
        <v>398</v>
      </c>
      <c r="CO1" s="1" t="s">
        <v>399</v>
      </c>
      <c r="CP1" s="1" t="s">
        <v>400</v>
      </c>
      <c r="CQ1" s="1" t="s">
        <v>401</v>
      </c>
      <c r="CR1" s="1" t="s">
        <v>402</v>
      </c>
      <c r="CS1" s="1" t="s">
        <v>403</v>
      </c>
      <c r="CT1" s="1"/>
      <c r="CU1" s="1"/>
      <c r="CV1" s="1"/>
      <c r="CW1" s="1"/>
      <c r="CX1" s="1"/>
      <c r="CY1" s="2" t="s">
        <v>404</v>
      </c>
      <c r="CZ1" s="2" t="s">
        <v>405</v>
      </c>
      <c r="DA1" s="2" t="s">
        <v>406</v>
      </c>
      <c r="DB1" s="2" t="s">
        <v>407</v>
      </c>
      <c r="DC1" s="2" t="s">
        <v>408</v>
      </c>
      <c r="DD1" s="2" t="s">
        <v>409</v>
      </c>
      <c r="DE1" s="2" t="s">
        <v>410</v>
      </c>
      <c r="DF1" s="2" t="s">
        <v>411</v>
      </c>
      <c r="DG1" s="2" t="s">
        <v>412</v>
      </c>
      <c r="DH1" s="2" t="s">
        <v>413</v>
      </c>
      <c r="DI1" s="2" t="s">
        <v>414</v>
      </c>
      <c r="DJ1" s="2" t="s">
        <v>415</v>
      </c>
      <c r="DK1" s="2" t="s">
        <v>416</v>
      </c>
      <c r="DL1" s="2" t="s">
        <v>417</v>
      </c>
      <c r="DM1" s="1" t="s">
        <v>359</v>
      </c>
      <c r="DN1" s="1" t="s">
        <v>360</v>
      </c>
      <c r="DO1" s="11" t="s">
        <v>361</v>
      </c>
      <c r="DP1" s="1" t="s">
        <v>362</v>
      </c>
      <c r="DQ1" s="1" t="s">
        <v>363</v>
      </c>
      <c r="DR1" s="3" t="s">
        <v>418</v>
      </c>
      <c r="DS1" s="2" t="s">
        <v>419</v>
      </c>
      <c r="DT1" s="1" t="s">
        <v>420</v>
      </c>
      <c r="DU1" s="1" t="s">
        <v>421</v>
      </c>
    </row>
    <row r="2" spans="1:125" ht="16" customHeight="1">
      <c r="A2" t="s">
        <v>0</v>
      </c>
      <c r="B2" t="s">
        <v>97</v>
      </c>
      <c r="C2" t="s">
        <v>98</v>
      </c>
      <c r="E2" s="1" t="s">
        <v>8</v>
      </c>
      <c r="F2" s="1"/>
      <c r="G2" s="1"/>
      <c r="H2" s="1" t="s">
        <v>5</v>
      </c>
      <c r="I2" s="1"/>
      <c r="J2" s="1"/>
      <c r="K2" s="1" t="s">
        <v>5</v>
      </c>
      <c r="L2" s="1" t="s">
        <v>74</v>
      </c>
      <c r="M2" s="1"/>
      <c r="N2" s="1" t="s">
        <v>422</v>
      </c>
      <c r="O2" s="1" t="s">
        <v>423</v>
      </c>
      <c r="P2" s="1" t="s">
        <v>8</v>
      </c>
      <c r="Q2" s="1" t="s">
        <v>8</v>
      </c>
      <c r="R2" s="1" t="s">
        <v>8</v>
      </c>
      <c r="S2" s="1" t="s">
        <v>8</v>
      </c>
      <c r="T2" s="1" t="s">
        <v>8</v>
      </c>
      <c r="U2" s="1" t="s">
        <v>8</v>
      </c>
      <c r="V2" s="1" t="s">
        <v>8</v>
      </c>
      <c r="W2" s="1" t="s">
        <v>8</v>
      </c>
      <c r="X2" s="1" t="s">
        <v>8</v>
      </c>
      <c r="Y2" s="1" t="s">
        <v>8</v>
      </c>
      <c r="Z2" s="4"/>
      <c r="AA2" s="4"/>
      <c r="AB2" s="1"/>
      <c r="AC2" s="1" t="s">
        <v>151</v>
      </c>
      <c r="AD2" s="1" t="s">
        <v>118</v>
      </c>
      <c r="AE2" s="1" t="s">
        <v>101</v>
      </c>
      <c r="AF2" s="1" t="s">
        <v>102</v>
      </c>
      <c r="AG2" s="1"/>
      <c r="AH2" s="1" t="s">
        <v>13</v>
      </c>
      <c r="AI2" s="1" t="s">
        <v>86</v>
      </c>
      <c r="AJ2" s="1" t="s">
        <v>102</v>
      </c>
      <c r="AK2" s="1"/>
      <c r="AL2" s="1" t="s">
        <v>87</v>
      </c>
      <c r="AM2" s="1" t="s">
        <v>102</v>
      </c>
      <c r="AN2" s="1"/>
      <c r="AO2" s="1" t="s">
        <v>88</v>
      </c>
      <c r="AP2" s="1" t="s">
        <v>102</v>
      </c>
      <c r="AQ2" s="1"/>
      <c r="AR2" s="1" t="s">
        <v>17</v>
      </c>
      <c r="AS2" s="1" t="s">
        <v>102</v>
      </c>
      <c r="AT2" s="1"/>
      <c r="AU2" s="1" t="s">
        <v>11</v>
      </c>
      <c r="AV2" s="1" t="s">
        <v>102</v>
      </c>
      <c r="AW2" s="1"/>
      <c r="AX2" s="1"/>
      <c r="AY2" s="1" t="s">
        <v>424</v>
      </c>
      <c r="AZ2" s="1" t="s">
        <v>20</v>
      </c>
      <c r="BA2" s="1">
        <v>10</v>
      </c>
      <c r="BB2" s="1" t="s">
        <v>22</v>
      </c>
      <c r="BC2" s="1">
        <v>16</v>
      </c>
      <c r="BD2" s="5">
        <v>0.02</v>
      </c>
      <c r="BE2" s="5">
        <v>0.01</v>
      </c>
      <c r="BF2" s="1"/>
      <c r="BG2" s="1"/>
      <c r="BH2" s="1"/>
      <c r="BI2" s="1" t="s">
        <v>74</v>
      </c>
      <c r="BJ2" s="1"/>
      <c r="BK2" s="1" t="s">
        <v>106</v>
      </c>
      <c r="BL2" s="1" t="s">
        <v>24</v>
      </c>
      <c r="BM2" s="1" t="s">
        <v>107</v>
      </c>
      <c r="BN2" s="1" t="s">
        <v>74</v>
      </c>
      <c r="BO2" s="1" t="s">
        <v>74</v>
      </c>
      <c r="BP2" s="1"/>
      <c r="BQ2" s="1"/>
      <c r="BR2" s="1"/>
      <c r="BS2" s="1" t="s">
        <v>108</v>
      </c>
      <c r="BT2" s="1" t="s">
        <v>5</v>
      </c>
      <c r="BU2" s="1" t="s">
        <v>26</v>
      </c>
      <c r="BV2" s="1" t="s">
        <v>27</v>
      </c>
      <c r="BW2" s="1" t="s">
        <v>109</v>
      </c>
      <c r="BX2" s="1"/>
      <c r="BY2" s="1"/>
      <c r="BZ2" s="6">
        <v>36540</v>
      </c>
      <c r="CA2" s="1">
        <v>1353</v>
      </c>
      <c r="CB2" s="1" t="s">
        <v>30</v>
      </c>
      <c r="CC2" s="1" t="s">
        <v>425</v>
      </c>
      <c r="CD2" s="1"/>
      <c r="CE2" s="1"/>
      <c r="CF2" s="1" t="s">
        <v>92</v>
      </c>
      <c r="CG2" s="1" t="s">
        <v>33</v>
      </c>
      <c r="CH2" s="1"/>
      <c r="CI2" s="1" t="s">
        <v>74</v>
      </c>
      <c r="CJ2" s="1" t="s">
        <v>111</v>
      </c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">
        <f t="shared" ref="CY2:CY41" si="0">YEARFRAC(Z2,AA2)</f>
        <v>0</v>
      </c>
      <c r="CZ2" s="2">
        <f t="shared" ref="CZ2:CZ41" si="1">(COUNTIF(S2,"*")+COUNTIF(T2,"*")+COUNTIF(AE2,"*")+COUNTIF(BG2,"*"))/4</f>
        <v>0.75</v>
      </c>
      <c r="DA2" s="2">
        <f t="shared" ref="DA2:DA41" si="2">(COUNTIF(Q2,"*")+COUNTIF(I2,"*")+COUNTIF(BR2,"y*"))/3</f>
        <v>0.33333333333333331</v>
      </c>
      <c r="DB2" s="2">
        <f t="shared" ref="DB2:DB41" si="3">(COUNTIF(U2,"*")+COUNTA(BA2)+COUNTA(BB2)+COUNTA(BC2)+COUNTA(BD2)+COUNTA(BE2)+COUNTIF(BN2,"y*"))/7</f>
        <v>1</v>
      </c>
      <c r="DC2" s="2">
        <f t="shared" ref="DC2:DC41" si="4">(COUNTIF(V2,"*")+COUNTIF(BH2,"*"))/2</f>
        <v>0.5</v>
      </c>
      <c r="DD2" s="2">
        <f t="shared" ref="DD2:DD41" si="5">(COUNTIF(V2,"*")+COUNTIF(BF2,"*"))/2</f>
        <v>0.5</v>
      </c>
      <c r="DE2" s="2">
        <f t="shared" ref="DE2:DE41" si="6">COUNTIF(AZ2,"*")</f>
        <v>1</v>
      </c>
      <c r="DF2" s="2">
        <f t="shared" ref="DF2:DF41" si="7">COUNTIF(W2,"*")</f>
        <v>1</v>
      </c>
      <c r="DG2" s="2">
        <f t="shared" ref="DG2:DG41" si="8">(COUNTIF(X2,"*")+COUNTIF(BS2,"*")+COUNTIF(BT2,"*")+COUNTIF(BU2,"*")+COUNTIF(BV2,"*")+COUNTIF(BW2,"*")+COUNTIF(BX2,"*")-COUNTIF(BT2,"no*")-COUNTIF(BU2,"no*")-COUNTIF(BV2,"no*"))/7</f>
        <v>0.7142857142857143</v>
      </c>
      <c r="DH2" s="2">
        <f t="shared" ref="DH2:DH41" si="9">COUNTIF(BZ2,"*")+COUNTA(BZ2)</f>
        <v>1</v>
      </c>
      <c r="DI2" s="2">
        <f t="shared" ref="DI2:DI41" si="10">COUNTIF(Y2,"*")</f>
        <v>1</v>
      </c>
      <c r="DJ2" s="2">
        <f t="shared" ref="DJ2:DJ41" si="11">COUNTIF(BR2,"y*")</f>
        <v>0</v>
      </c>
      <c r="DK2" s="2">
        <f t="shared" ref="DK2:DK14" si="12">(COUNTIF(U2,"*")+COUNTIF(W2,"*")+COUNTIF(BO2,"y*"))/3</f>
        <v>1</v>
      </c>
      <c r="DL2" s="2">
        <f t="shared" ref="DL2:DL41" si="13">SUM(CZ2:DK2)/12</f>
        <v>0.73313492063492058</v>
      </c>
      <c r="DM2" s="1">
        <f t="shared" ref="DM2:DQ14" si="14">BA2</f>
        <v>10</v>
      </c>
      <c r="DN2" s="1" t="str">
        <f t="shared" si="14"/>
        <v>n/a</v>
      </c>
      <c r="DO2" s="11">
        <f t="shared" si="14"/>
        <v>16</v>
      </c>
      <c r="DP2" s="1">
        <f t="shared" si="14"/>
        <v>0.02</v>
      </c>
      <c r="DQ2" s="1">
        <f t="shared" si="14"/>
        <v>0.01</v>
      </c>
      <c r="DR2" s="7">
        <v>1</v>
      </c>
      <c r="DS2" s="2">
        <f t="shared" ref="DS2:DS41" si="15">COUNTIF(N2,"*")</f>
        <v>1</v>
      </c>
      <c r="DT2" s="1" t="str">
        <f t="shared" ref="DT2:DT41" si="16">N2</f>
        <v>Cloud Feedback And Radiation Budget</v>
      </c>
      <c r="DU2" s="2">
        <f>SUM(CY2/30,DL2,DR2,DS2)</f>
        <v>2.7331349206349205</v>
      </c>
    </row>
    <row r="3" spans="1:125" ht="16" customHeight="1">
      <c r="A3" t="s">
        <v>0</v>
      </c>
      <c r="B3" t="s">
        <v>293</v>
      </c>
      <c r="C3" t="s">
        <v>294</v>
      </c>
      <c r="D3" t="s">
        <v>263</v>
      </c>
      <c r="E3" s="1" t="s">
        <v>295</v>
      </c>
      <c r="F3" s="1"/>
      <c r="G3" s="1"/>
      <c r="H3" s="1" t="s">
        <v>5</v>
      </c>
      <c r="I3" s="1"/>
      <c r="J3" s="1"/>
      <c r="K3" s="1" t="s">
        <v>5</v>
      </c>
      <c r="L3" s="1" t="s">
        <v>5</v>
      </c>
      <c r="M3" s="1"/>
      <c r="N3" s="1" t="s">
        <v>296</v>
      </c>
      <c r="O3" s="1" t="s">
        <v>426</v>
      </c>
      <c r="P3" s="1" t="s">
        <v>295</v>
      </c>
      <c r="Q3" s="1" t="s">
        <v>295</v>
      </c>
      <c r="R3" s="1" t="s">
        <v>295</v>
      </c>
      <c r="S3" s="1" t="s">
        <v>295</v>
      </c>
      <c r="T3" s="1" t="s">
        <v>295</v>
      </c>
      <c r="U3" s="1" t="s">
        <v>295</v>
      </c>
      <c r="V3" s="1" t="s">
        <v>295</v>
      </c>
      <c r="W3" s="1" t="s">
        <v>295</v>
      </c>
      <c r="X3" s="1" t="s">
        <v>295</v>
      </c>
      <c r="Y3" s="1" t="s">
        <v>295</v>
      </c>
      <c r="Z3" s="4">
        <v>42736</v>
      </c>
      <c r="AA3" s="4">
        <v>44562</v>
      </c>
      <c r="AB3" s="1"/>
      <c r="AC3" s="1" t="s">
        <v>143</v>
      </c>
      <c r="AD3" s="1" t="s">
        <v>10</v>
      </c>
      <c r="AE3" s="1" t="s">
        <v>299</v>
      </c>
      <c r="AF3" s="1" t="s">
        <v>300</v>
      </c>
      <c r="AG3" s="1"/>
      <c r="AH3" s="1" t="s">
        <v>301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302</v>
      </c>
      <c r="AZ3" s="1" t="s">
        <v>20</v>
      </c>
      <c r="BA3" s="1" t="s">
        <v>303</v>
      </c>
      <c r="BB3" s="1" t="s">
        <v>289</v>
      </c>
      <c r="BC3" s="1" t="s">
        <v>304</v>
      </c>
      <c r="BD3" s="8" t="s">
        <v>427</v>
      </c>
      <c r="BE3" s="1" t="s">
        <v>227</v>
      </c>
      <c r="BF3" s="1"/>
      <c r="BG3" s="1"/>
      <c r="BH3" s="1"/>
      <c r="BI3" s="1" t="s">
        <v>5</v>
      </c>
      <c r="BJ3" s="1"/>
      <c r="BK3" s="1"/>
      <c r="BL3" s="1"/>
      <c r="BM3" s="1"/>
      <c r="BN3" s="1" t="s">
        <v>5</v>
      </c>
      <c r="BO3" s="1" t="s">
        <v>5</v>
      </c>
      <c r="BP3" s="1"/>
      <c r="BQ3" s="1"/>
      <c r="BR3" s="1"/>
      <c r="BS3" s="1"/>
      <c r="BT3" s="1" t="s">
        <v>68</v>
      </c>
      <c r="BU3" s="1" t="s">
        <v>10</v>
      </c>
      <c r="BV3" s="1" t="s">
        <v>27</v>
      </c>
      <c r="BW3" s="1"/>
      <c r="BX3" s="1"/>
      <c r="BY3" s="1"/>
      <c r="BZ3" s="1"/>
      <c r="CA3" s="1">
        <v>1354</v>
      </c>
      <c r="CB3" s="6">
        <v>41694.863888888889</v>
      </c>
      <c r="CC3" s="1" t="s">
        <v>428</v>
      </c>
      <c r="CD3" s="1"/>
      <c r="CE3" s="1"/>
      <c r="CF3" s="1" t="s">
        <v>32</v>
      </c>
      <c r="CG3" s="1" t="s">
        <v>33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">
        <f t="shared" si="0"/>
        <v>5</v>
      </c>
      <c r="CZ3" s="2">
        <f t="shared" si="1"/>
        <v>0.75</v>
      </c>
      <c r="DA3" s="2">
        <f t="shared" si="2"/>
        <v>0.33333333333333331</v>
      </c>
      <c r="DB3" s="2">
        <f t="shared" si="3"/>
        <v>0.8571428571428571</v>
      </c>
      <c r="DC3" s="2">
        <f t="shared" si="4"/>
        <v>0.5</v>
      </c>
      <c r="DD3" s="2">
        <f t="shared" si="5"/>
        <v>0.5</v>
      </c>
      <c r="DE3" s="2">
        <f t="shared" si="6"/>
        <v>1</v>
      </c>
      <c r="DF3" s="2">
        <f t="shared" si="7"/>
        <v>1</v>
      </c>
      <c r="DG3" s="2">
        <f t="shared" si="8"/>
        <v>0.42857142857142855</v>
      </c>
      <c r="DH3" s="2">
        <f t="shared" si="9"/>
        <v>0</v>
      </c>
      <c r="DI3" s="2">
        <f t="shared" si="10"/>
        <v>1</v>
      </c>
      <c r="DJ3" s="2">
        <f t="shared" si="11"/>
        <v>0</v>
      </c>
      <c r="DK3" s="2">
        <f t="shared" si="12"/>
        <v>0.66666666666666663</v>
      </c>
      <c r="DL3" s="2">
        <f t="shared" si="13"/>
        <v>0.58630952380952384</v>
      </c>
      <c r="DM3" s="1" t="str">
        <f t="shared" si="14"/>
        <v>1km</v>
      </c>
      <c r="DN3" s="1" t="str">
        <f t="shared" si="14"/>
        <v>N/A</v>
      </c>
      <c r="DO3" s="11" t="str">
        <f t="shared" si="14"/>
        <v>2days</v>
      </c>
      <c r="DP3" s="1" t="str">
        <f t="shared" si="14"/>
        <v>Standard accuracy:_x000D_3K/2km_x000D__x000D_Target accuracy:_x000D_1.5K/1km</v>
      </c>
      <c r="DQ3" s="1" t="str">
        <f t="shared" si="14"/>
        <v>TBD</v>
      </c>
      <c r="DR3" s="7">
        <v>0.8</v>
      </c>
      <c r="DS3" s="2">
        <f t="shared" si="15"/>
        <v>1</v>
      </c>
      <c r="DT3" s="1" t="str">
        <f t="shared" si="16"/>
        <v>Input Modelling</v>
      </c>
      <c r="DU3" s="2">
        <f>SUM(CY3/30,DL3,DR3,DS3)</f>
        <v>2.5529761904761905</v>
      </c>
    </row>
    <row r="4" spans="1:125" ht="16" customHeight="1">
      <c r="A4" t="s">
        <v>149</v>
      </c>
      <c r="B4" t="s">
        <v>293</v>
      </c>
      <c r="C4" t="s">
        <v>294</v>
      </c>
      <c r="D4" t="s">
        <v>263</v>
      </c>
      <c r="E4" s="1" t="s">
        <v>295</v>
      </c>
      <c r="F4" s="1"/>
      <c r="G4" s="1"/>
      <c r="H4" s="1" t="s">
        <v>5</v>
      </c>
      <c r="I4" s="1"/>
      <c r="J4" s="1"/>
      <c r="K4" s="1" t="s">
        <v>5</v>
      </c>
      <c r="L4" s="1" t="s">
        <v>5</v>
      </c>
      <c r="M4" s="1"/>
      <c r="N4" s="1" t="s">
        <v>296</v>
      </c>
      <c r="O4" s="1" t="s">
        <v>429</v>
      </c>
      <c r="P4" s="1" t="s">
        <v>295</v>
      </c>
      <c r="Q4" s="1" t="s">
        <v>295</v>
      </c>
      <c r="R4" s="1" t="s">
        <v>295</v>
      </c>
      <c r="S4" s="1" t="s">
        <v>295</v>
      </c>
      <c r="T4" s="1" t="s">
        <v>295</v>
      </c>
      <c r="U4" s="1" t="s">
        <v>295</v>
      </c>
      <c r="V4" s="1" t="s">
        <v>295</v>
      </c>
      <c r="W4" s="1" t="s">
        <v>295</v>
      </c>
      <c r="X4" s="1" t="s">
        <v>295</v>
      </c>
      <c r="Y4" s="1" t="s">
        <v>295</v>
      </c>
      <c r="Z4" s="9">
        <v>42736</v>
      </c>
      <c r="AA4" s="4">
        <v>44562</v>
      </c>
      <c r="AB4" s="1"/>
      <c r="AC4" s="1" t="s">
        <v>430</v>
      </c>
      <c r="AD4" s="1" t="s">
        <v>10</v>
      </c>
      <c r="AE4" s="1" t="s">
        <v>299</v>
      </c>
      <c r="AF4" s="1" t="s">
        <v>431</v>
      </c>
      <c r="AG4" s="1"/>
      <c r="AH4" s="1" t="s">
        <v>301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432</v>
      </c>
      <c r="AZ4" s="1" t="s">
        <v>20</v>
      </c>
      <c r="BA4" s="1" t="s">
        <v>303</v>
      </c>
      <c r="BB4" s="1" t="s">
        <v>289</v>
      </c>
      <c r="BC4" s="1" t="s">
        <v>304</v>
      </c>
      <c r="BD4" s="8" t="s">
        <v>433</v>
      </c>
      <c r="BE4" s="1" t="s">
        <v>227</v>
      </c>
      <c r="BF4" s="1"/>
      <c r="BG4" s="1"/>
      <c r="BH4" s="1"/>
      <c r="BI4" s="1" t="s">
        <v>5</v>
      </c>
      <c r="BJ4" s="1"/>
      <c r="BK4" s="1"/>
      <c r="BL4" s="1"/>
      <c r="BM4" s="1"/>
      <c r="BN4" s="1" t="s">
        <v>5</v>
      </c>
      <c r="BO4" s="1" t="s">
        <v>5</v>
      </c>
      <c r="BP4" s="1"/>
      <c r="BQ4" s="1"/>
      <c r="BR4" s="1"/>
      <c r="BS4" s="1"/>
      <c r="BT4" s="1" t="s">
        <v>68</v>
      </c>
      <c r="BU4" s="1" t="s">
        <v>10</v>
      </c>
      <c r="BV4" s="1" t="s">
        <v>27</v>
      </c>
      <c r="BW4" s="1"/>
      <c r="BX4" s="1"/>
      <c r="BY4" s="1"/>
      <c r="BZ4" s="1"/>
      <c r="CA4" s="1">
        <v>1355</v>
      </c>
      <c r="CB4" s="6">
        <v>41694.863888888889</v>
      </c>
      <c r="CC4" s="1" t="s">
        <v>434</v>
      </c>
      <c r="CD4" s="1"/>
      <c r="CE4" s="1"/>
      <c r="CF4" s="1" t="s">
        <v>262</v>
      </c>
      <c r="CG4" s="1" t="s">
        <v>33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">
        <f t="shared" si="0"/>
        <v>5</v>
      </c>
      <c r="CZ4" s="2">
        <f t="shared" si="1"/>
        <v>0.75</v>
      </c>
      <c r="DA4" s="2">
        <f t="shared" si="2"/>
        <v>0.33333333333333331</v>
      </c>
      <c r="DB4" s="2">
        <f t="shared" si="3"/>
        <v>0.8571428571428571</v>
      </c>
      <c r="DC4" s="2">
        <f t="shared" si="4"/>
        <v>0.5</v>
      </c>
      <c r="DD4" s="2">
        <f t="shared" si="5"/>
        <v>0.5</v>
      </c>
      <c r="DE4" s="2">
        <f t="shared" si="6"/>
        <v>1</v>
      </c>
      <c r="DF4" s="2">
        <f t="shared" si="7"/>
        <v>1</v>
      </c>
      <c r="DG4" s="2">
        <f t="shared" si="8"/>
        <v>0.42857142857142855</v>
      </c>
      <c r="DH4" s="2">
        <f t="shared" si="9"/>
        <v>0</v>
      </c>
      <c r="DI4" s="2">
        <f t="shared" si="10"/>
        <v>1</v>
      </c>
      <c r="DJ4" s="2">
        <f t="shared" si="11"/>
        <v>0</v>
      </c>
      <c r="DK4" s="2">
        <f t="shared" si="12"/>
        <v>0.66666666666666663</v>
      </c>
      <c r="DL4" s="2">
        <f t="shared" si="13"/>
        <v>0.58630952380952384</v>
      </c>
      <c r="DM4" s="1" t="str">
        <f t="shared" si="14"/>
        <v>1km</v>
      </c>
      <c r="DN4" s="1" t="str">
        <f t="shared" si="14"/>
        <v>N/A</v>
      </c>
      <c r="DO4" s="11" t="str">
        <f t="shared" si="14"/>
        <v>2days</v>
      </c>
      <c r="DP4" s="1" t="str">
        <f t="shared" si="14"/>
        <v>Standard accuracy:_x000D_100%_x000D__x000D_Target accuracy:_x000D_50%/20%</v>
      </c>
      <c r="DQ4" s="1" t="str">
        <f t="shared" si="14"/>
        <v>TBD</v>
      </c>
      <c r="DR4" s="7">
        <v>0.8</v>
      </c>
      <c r="DS4" s="2">
        <f t="shared" si="15"/>
        <v>1</v>
      </c>
      <c r="DT4" s="1" t="str">
        <f t="shared" si="16"/>
        <v>Input Modelling</v>
      </c>
      <c r="DU4" s="2">
        <f>SUM(CY4/30,DL4,DR4,DS4)</f>
        <v>2.5529761904761905</v>
      </c>
    </row>
    <row r="5" spans="1:125" ht="16" customHeight="1">
      <c r="A5" t="s">
        <v>0</v>
      </c>
      <c r="B5" t="s">
        <v>435</v>
      </c>
      <c r="C5" t="s">
        <v>294</v>
      </c>
      <c r="D5" t="s">
        <v>436</v>
      </c>
      <c r="E5" s="1" t="s">
        <v>295</v>
      </c>
      <c r="F5" s="1"/>
      <c r="G5" s="1"/>
      <c r="H5" s="1" t="s">
        <v>5</v>
      </c>
      <c r="I5" s="1"/>
      <c r="J5" s="1"/>
      <c r="K5" s="1" t="s">
        <v>74</v>
      </c>
      <c r="L5" s="1" t="s">
        <v>74</v>
      </c>
      <c r="M5" s="1"/>
      <c r="N5" s="1" t="s">
        <v>437</v>
      </c>
      <c r="O5" s="1" t="s">
        <v>438</v>
      </c>
      <c r="P5" s="1" t="s">
        <v>295</v>
      </c>
      <c r="Q5" s="1" t="s">
        <v>295</v>
      </c>
      <c r="R5" s="1" t="s">
        <v>295</v>
      </c>
      <c r="S5" s="1" t="s">
        <v>295</v>
      </c>
      <c r="T5" s="1" t="s">
        <v>295</v>
      </c>
      <c r="U5" s="1" t="s">
        <v>295</v>
      </c>
      <c r="V5" s="1" t="s">
        <v>295</v>
      </c>
      <c r="W5" s="1" t="s">
        <v>295</v>
      </c>
      <c r="X5" s="1" t="s">
        <v>295</v>
      </c>
      <c r="Y5" s="1" t="s">
        <v>295</v>
      </c>
      <c r="Z5" s="4">
        <v>41153</v>
      </c>
      <c r="AA5" s="4"/>
      <c r="AB5" s="1"/>
      <c r="AC5" s="1" t="s">
        <v>52</v>
      </c>
      <c r="AD5" s="1" t="s">
        <v>10</v>
      </c>
      <c r="AE5" s="1" t="s">
        <v>439</v>
      </c>
      <c r="AF5" s="1" t="s">
        <v>440</v>
      </c>
      <c r="AG5" s="1"/>
      <c r="AH5" s="1" t="s">
        <v>301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 t="s">
        <v>441</v>
      </c>
      <c r="AZ5" s="1" t="s">
        <v>20</v>
      </c>
      <c r="BA5" s="1" t="s">
        <v>442</v>
      </c>
      <c r="BB5" s="1" t="s">
        <v>289</v>
      </c>
      <c r="BC5" s="1" t="s">
        <v>304</v>
      </c>
      <c r="BD5" s="1"/>
      <c r="BE5" s="1" t="s">
        <v>227</v>
      </c>
      <c r="BF5" s="1"/>
      <c r="BG5" s="1"/>
      <c r="BH5" s="1"/>
      <c r="BI5" s="1" t="s">
        <v>74</v>
      </c>
      <c r="BJ5" s="1"/>
      <c r="BK5" s="1" t="s">
        <v>106</v>
      </c>
      <c r="BL5" s="1" t="s">
        <v>253</v>
      </c>
      <c r="BM5" s="1" t="s">
        <v>443</v>
      </c>
      <c r="BN5" s="1" t="s">
        <v>5</v>
      </c>
      <c r="BO5" s="1" t="s">
        <v>5</v>
      </c>
      <c r="BP5" s="1"/>
      <c r="BQ5" s="1"/>
      <c r="BR5" s="1"/>
      <c r="BS5" s="1" t="s">
        <v>444</v>
      </c>
      <c r="BT5" s="1" t="s">
        <v>68</v>
      </c>
      <c r="BU5" s="1" t="s">
        <v>26</v>
      </c>
      <c r="BV5" s="1" t="s">
        <v>445</v>
      </c>
      <c r="BW5" s="1" t="s">
        <v>446</v>
      </c>
      <c r="BX5" s="1"/>
      <c r="BY5" s="1"/>
      <c r="BZ5" s="1" t="s">
        <v>447</v>
      </c>
      <c r="CA5" s="1">
        <v>1356</v>
      </c>
      <c r="CB5" s="1" t="s">
        <v>30</v>
      </c>
      <c r="CC5" s="1" t="s">
        <v>448</v>
      </c>
      <c r="CD5" s="1"/>
      <c r="CE5" s="1"/>
      <c r="CF5" s="1" t="s">
        <v>92</v>
      </c>
      <c r="CG5" s="1" t="s">
        <v>33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2"/>
      <c r="CZ5" s="2">
        <f t="shared" si="1"/>
        <v>0.75</v>
      </c>
      <c r="DA5" s="2">
        <f t="shared" si="2"/>
        <v>0.33333333333333331</v>
      </c>
      <c r="DB5" s="2">
        <f t="shared" si="3"/>
        <v>0.7142857142857143</v>
      </c>
      <c r="DC5" s="2">
        <f t="shared" si="4"/>
        <v>0.5</v>
      </c>
      <c r="DD5" s="2">
        <f t="shared" si="5"/>
        <v>0.5</v>
      </c>
      <c r="DE5" s="2">
        <f t="shared" si="6"/>
        <v>1</v>
      </c>
      <c r="DF5" s="2">
        <f t="shared" si="7"/>
        <v>1</v>
      </c>
      <c r="DG5" s="2">
        <f t="shared" si="8"/>
        <v>0.8571428571428571</v>
      </c>
      <c r="DH5" s="2">
        <f t="shared" si="9"/>
        <v>2</v>
      </c>
      <c r="DI5" s="2">
        <f t="shared" si="10"/>
        <v>1</v>
      </c>
      <c r="DJ5" s="2">
        <f t="shared" si="11"/>
        <v>0</v>
      </c>
      <c r="DK5" s="2">
        <f t="shared" si="12"/>
        <v>0.66666666666666663</v>
      </c>
      <c r="DL5" s="2">
        <f t="shared" si="13"/>
        <v>0.7767857142857143</v>
      </c>
      <c r="DM5" s="1" t="str">
        <f t="shared" si="14"/>
        <v>15km</v>
      </c>
      <c r="DN5" s="1" t="str">
        <f t="shared" si="14"/>
        <v>N/A</v>
      </c>
      <c r="DO5" s="11" t="str">
        <f t="shared" si="14"/>
        <v>2days</v>
      </c>
      <c r="DP5" s="1">
        <f t="shared" si="14"/>
        <v>0</v>
      </c>
      <c r="DQ5" s="1" t="str">
        <f t="shared" si="14"/>
        <v>TBD</v>
      </c>
      <c r="DR5" s="7">
        <v>0.6</v>
      </c>
      <c r="DS5" s="2">
        <f t="shared" si="15"/>
        <v>1</v>
      </c>
      <c r="DT5" s="1" t="str">
        <f t="shared" si="16"/>
        <v>Model Input, Gsmap, Etc.</v>
      </c>
      <c r="DU5" s="2">
        <f>SUM(CY5/30,DL5,DR5,DS5)</f>
        <v>2.3767857142857141</v>
      </c>
    </row>
    <row r="6" spans="1:125" ht="16" customHeight="1">
      <c r="A6" t="s">
        <v>0</v>
      </c>
      <c r="B6" t="s">
        <v>293</v>
      </c>
      <c r="C6" t="s">
        <v>294</v>
      </c>
      <c r="D6" t="s">
        <v>263</v>
      </c>
      <c r="E6" s="1" t="s">
        <v>295</v>
      </c>
      <c r="F6" s="1"/>
      <c r="G6" s="1"/>
      <c r="H6" s="1" t="s">
        <v>5</v>
      </c>
      <c r="I6" s="1"/>
      <c r="J6" s="1"/>
      <c r="K6" s="1" t="s">
        <v>5</v>
      </c>
      <c r="L6" s="1" t="s">
        <v>5</v>
      </c>
      <c r="M6" s="1"/>
      <c r="N6" s="1" t="s">
        <v>296</v>
      </c>
      <c r="O6" s="1" t="s">
        <v>449</v>
      </c>
      <c r="P6" s="1" t="s">
        <v>295</v>
      </c>
      <c r="Q6" s="1" t="s">
        <v>295</v>
      </c>
      <c r="R6" s="1" t="s">
        <v>295</v>
      </c>
      <c r="S6" s="1" t="s">
        <v>295</v>
      </c>
      <c r="T6" s="1" t="s">
        <v>295</v>
      </c>
      <c r="U6" s="1" t="s">
        <v>295</v>
      </c>
      <c r="V6" s="1" t="s">
        <v>295</v>
      </c>
      <c r="W6" s="1" t="s">
        <v>295</v>
      </c>
      <c r="X6" s="1" t="s">
        <v>295</v>
      </c>
      <c r="Y6" s="1" t="s">
        <v>295</v>
      </c>
      <c r="Z6" s="9">
        <v>42736</v>
      </c>
      <c r="AA6" s="4">
        <v>44562</v>
      </c>
      <c r="AB6" s="1"/>
      <c r="AC6" s="1" t="s">
        <v>37</v>
      </c>
      <c r="AD6" s="1" t="s">
        <v>10</v>
      </c>
      <c r="AE6" s="1" t="s">
        <v>299</v>
      </c>
      <c r="AF6" s="1" t="s">
        <v>300</v>
      </c>
      <c r="AG6" s="1"/>
      <c r="AH6" s="1" t="s">
        <v>301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 t="s">
        <v>302</v>
      </c>
      <c r="AZ6" s="1" t="s">
        <v>20</v>
      </c>
      <c r="BA6" s="1" t="s">
        <v>303</v>
      </c>
      <c r="BB6" s="1" t="s">
        <v>289</v>
      </c>
      <c r="BC6" s="1" t="s">
        <v>304</v>
      </c>
      <c r="BD6" s="8" t="s">
        <v>450</v>
      </c>
      <c r="BE6" s="1" t="s">
        <v>227</v>
      </c>
      <c r="BF6" s="1"/>
      <c r="BG6" s="1"/>
      <c r="BH6" s="1"/>
      <c r="BI6" s="1" t="s">
        <v>5</v>
      </c>
      <c r="BJ6" s="1"/>
      <c r="BK6" s="1"/>
      <c r="BL6" s="1"/>
      <c r="BM6" s="1"/>
      <c r="BN6" s="1" t="s">
        <v>5</v>
      </c>
      <c r="BO6" s="1" t="s">
        <v>5</v>
      </c>
      <c r="BP6" s="1"/>
      <c r="BQ6" s="1"/>
      <c r="BR6" s="1"/>
      <c r="BS6" s="1"/>
      <c r="BT6" s="1" t="s">
        <v>68</v>
      </c>
      <c r="BU6" s="1" t="s">
        <v>10</v>
      </c>
      <c r="BV6" s="1" t="s">
        <v>27</v>
      </c>
      <c r="BW6" s="1"/>
      <c r="BX6" s="1"/>
      <c r="BY6" s="1"/>
      <c r="BZ6" s="1"/>
      <c r="CA6" s="1">
        <v>1357</v>
      </c>
      <c r="CB6" s="6">
        <v>41694.863888888889</v>
      </c>
      <c r="CC6" s="1" t="s">
        <v>451</v>
      </c>
      <c r="CD6" s="1"/>
      <c r="CE6" s="1"/>
      <c r="CF6" s="1" t="s">
        <v>37</v>
      </c>
      <c r="CG6" s="1" t="s">
        <v>33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2">
        <f t="shared" si="0"/>
        <v>5</v>
      </c>
      <c r="CZ6" s="2">
        <f t="shared" si="1"/>
        <v>0.75</v>
      </c>
      <c r="DA6" s="2">
        <f t="shared" si="2"/>
        <v>0.33333333333333331</v>
      </c>
      <c r="DB6" s="2">
        <f t="shared" si="3"/>
        <v>0.8571428571428571</v>
      </c>
      <c r="DC6" s="2">
        <f t="shared" si="4"/>
        <v>0.5</v>
      </c>
      <c r="DD6" s="2">
        <f t="shared" si="5"/>
        <v>0.5</v>
      </c>
      <c r="DE6" s="2">
        <f t="shared" si="6"/>
        <v>1</v>
      </c>
      <c r="DF6" s="2">
        <f t="shared" si="7"/>
        <v>1</v>
      </c>
      <c r="DG6" s="2">
        <f t="shared" si="8"/>
        <v>0.42857142857142855</v>
      </c>
      <c r="DH6" s="2">
        <f t="shared" si="9"/>
        <v>0</v>
      </c>
      <c r="DI6" s="2">
        <f t="shared" si="10"/>
        <v>1</v>
      </c>
      <c r="DJ6" s="2">
        <f t="shared" si="11"/>
        <v>0</v>
      </c>
      <c r="DK6" s="2">
        <f t="shared" si="12"/>
        <v>0.66666666666666663</v>
      </c>
      <c r="DL6" s="2">
        <f t="shared" si="13"/>
        <v>0.58630952380952384</v>
      </c>
      <c r="DM6" s="1" t="str">
        <f t="shared" si="14"/>
        <v>1km</v>
      </c>
      <c r="DN6" s="1" t="str">
        <f t="shared" si="14"/>
        <v>N/A</v>
      </c>
      <c r="DO6" s="11" t="str">
        <f t="shared" si="14"/>
        <v>2days</v>
      </c>
      <c r="DP6" s="1" t="str">
        <f t="shared" si="14"/>
        <v>Standard accuracy:_x000D_70%_x000D__x000D_Target accuracy:_x000D_20%</v>
      </c>
      <c r="DQ6" s="1" t="str">
        <f t="shared" si="14"/>
        <v>TBD</v>
      </c>
      <c r="DR6" s="7">
        <v>0.8</v>
      </c>
      <c r="DS6" s="2">
        <f t="shared" si="15"/>
        <v>1</v>
      </c>
      <c r="DT6" s="1" t="str">
        <f t="shared" si="16"/>
        <v>Input Modelling</v>
      </c>
      <c r="DU6" s="2">
        <f>SUM(CY6/30,DL6,DR6,DS6)</f>
        <v>2.5529761904761905</v>
      </c>
    </row>
    <row r="7" spans="1:125" ht="16" customHeight="1">
      <c r="A7" t="s">
        <v>0</v>
      </c>
      <c r="B7" t="s">
        <v>1</v>
      </c>
      <c r="C7" t="s">
        <v>2</v>
      </c>
      <c r="D7" t="s">
        <v>452</v>
      </c>
      <c r="E7" s="1" t="s">
        <v>4</v>
      </c>
      <c r="F7" s="1"/>
      <c r="G7" s="1"/>
      <c r="H7" s="1" t="s">
        <v>5</v>
      </c>
      <c r="I7" s="1"/>
      <c r="J7" s="1"/>
      <c r="K7" s="1" t="s">
        <v>5</v>
      </c>
      <c r="L7" s="1" t="s">
        <v>5</v>
      </c>
      <c r="M7" s="1"/>
      <c r="N7" s="1" t="s">
        <v>197</v>
      </c>
      <c r="O7" s="1" t="s">
        <v>453</v>
      </c>
      <c r="P7" s="1" t="s">
        <v>8</v>
      </c>
      <c r="Q7" s="1" t="s">
        <v>8</v>
      </c>
      <c r="R7" s="1" t="s">
        <v>4</v>
      </c>
      <c r="S7" s="1" t="s">
        <v>8</v>
      </c>
      <c r="T7" s="1" t="s">
        <v>4</v>
      </c>
      <c r="U7" s="1" t="s">
        <v>4</v>
      </c>
      <c r="V7" s="1" t="s">
        <v>4</v>
      </c>
      <c r="W7" s="1" t="s">
        <v>4</v>
      </c>
      <c r="X7" s="1" t="s">
        <v>4</v>
      </c>
      <c r="Y7" s="1" t="s">
        <v>4</v>
      </c>
      <c r="Z7" s="4">
        <v>29952</v>
      </c>
      <c r="AA7" s="4">
        <v>42339</v>
      </c>
      <c r="AB7" s="1"/>
      <c r="AC7" s="1" t="s">
        <v>151</v>
      </c>
      <c r="AD7" s="1" t="s">
        <v>10</v>
      </c>
      <c r="AE7" s="1" t="s">
        <v>17</v>
      </c>
      <c r="AF7" s="1" t="s">
        <v>12</v>
      </c>
      <c r="AG7" s="1"/>
      <c r="AH7" s="1" t="s">
        <v>13</v>
      </c>
      <c r="AI7" s="1" t="s">
        <v>11</v>
      </c>
      <c r="AJ7" s="1" t="s">
        <v>12</v>
      </c>
      <c r="AK7" s="1"/>
      <c r="AL7" s="1" t="s">
        <v>14</v>
      </c>
      <c r="AM7" s="1" t="s">
        <v>12</v>
      </c>
      <c r="AN7" s="1"/>
      <c r="AO7" s="1" t="s">
        <v>15</v>
      </c>
      <c r="AP7" s="1" t="s">
        <v>12</v>
      </c>
      <c r="AQ7" s="1"/>
      <c r="AR7" s="1" t="s">
        <v>144</v>
      </c>
      <c r="AS7" s="1"/>
      <c r="AT7" s="1"/>
      <c r="AU7" s="1" t="s">
        <v>16</v>
      </c>
      <c r="AV7" s="1"/>
      <c r="AW7" s="1"/>
      <c r="AX7" s="1"/>
      <c r="AY7" s="1" t="s">
        <v>454</v>
      </c>
      <c r="AZ7" s="1" t="s">
        <v>20</v>
      </c>
      <c r="BA7" s="1" t="s">
        <v>146</v>
      </c>
      <c r="BB7" s="1" t="s">
        <v>22</v>
      </c>
      <c r="BC7" s="1" t="s">
        <v>23</v>
      </c>
      <c r="BD7" s="1" t="s">
        <v>455</v>
      </c>
      <c r="BE7" s="1" t="s">
        <v>203</v>
      </c>
      <c r="BF7" s="1"/>
      <c r="BG7" s="1"/>
      <c r="BH7" s="1"/>
      <c r="BI7" s="1" t="s">
        <v>5</v>
      </c>
      <c r="BJ7" s="1"/>
      <c r="BK7" s="1"/>
      <c r="BL7" s="1"/>
      <c r="BM7" s="1" t="s">
        <v>456</v>
      </c>
      <c r="BN7" s="1" t="s">
        <v>5</v>
      </c>
      <c r="BO7" s="1" t="s">
        <v>5</v>
      </c>
      <c r="BP7" s="1"/>
      <c r="BQ7" s="1"/>
      <c r="BR7" s="1"/>
      <c r="BS7" s="1" t="s">
        <v>2</v>
      </c>
      <c r="BT7" s="1" t="s">
        <v>68</v>
      </c>
      <c r="BU7" s="1" t="s">
        <v>10</v>
      </c>
      <c r="BV7" s="1" t="s">
        <v>27</v>
      </c>
      <c r="BW7" s="1"/>
      <c r="BX7" s="1"/>
      <c r="BY7" s="1"/>
      <c r="BZ7" s="1"/>
      <c r="CA7" s="1">
        <v>1358</v>
      </c>
      <c r="CB7" s="1" t="s">
        <v>30</v>
      </c>
      <c r="CC7" s="1" t="s">
        <v>457</v>
      </c>
      <c r="CD7" s="1"/>
      <c r="CE7" s="1"/>
      <c r="CF7" s="1" t="s">
        <v>92</v>
      </c>
      <c r="CG7" s="1" t="s">
        <v>33</v>
      </c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2">
        <f t="shared" si="0"/>
        <v>33.916666666666664</v>
      </c>
      <c r="CZ7" s="2">
        <f t="shared" si="1"/>
        <v>0.75</v>
      </c>
      <c r="DA7" s="2">
        <f t="shared" si="2"/>
        <v>0.33333333333333331</v>
      </c>
      <c r="DB7" s="2">
        <f t="shared" si="3"/>
        <v>0.8571428571428571</v>
      </c>
      <c r="DC7" s="2">
        <f t="shared" si="4"/>
        <v>0.5</v>
      </c>
      <c r="DD7" s="2">
        <f t="shared" si="5"/>
        <v>0.5</v>
      </c>
      <c r="DE7" s="2">
        <f t="shared" si="6"/>
        <v>1</v>
      </c>
      <c r="DF7" s="2">
        <f t="shared" si="7"/>
        <v>1</v>
      </c>
      <c r="DG7" s="2">
        <f t="shared" si="8"/>
        <v>0.5714285714285714</v>
      </c>
      <c r="DH7" s="2">
        <f t="shared" si="9"/>
        <v>0</v>
      </c>
      <c r="DI7" s="2">
        <f t="shared" si="10"/>
        <v>1</v>
      </c>
      <c r="DJ7" s="2">
        <f t="shared" si="11"/>
        <v>0</v>
      </c>
      <c r="DK7" s="2">
        <f t="shared" si="12"/>
        <v>0.66666666666666663</v>
      </c>
      <c r="DL7" s="2">
        <f t="shared" si="13"/>
        <v>0.5982142857142857</v>
      </c>
      <c r="DM7" s="1" t="str">
        <f t="shared" si="14"/>
        <v>0.25 x 0.25</v>
      </c>
      <c r="DN7" s="1" t="str">
        <f t="shared" si="14"/>
        <v>n/a</v>
      </c>
      <c r="DO7" s="11" t="str">
        <f t="shared" si="14"/>
        <v>daily and monthly</v>
      </c>
      <c r="DP7" s="1" t="str">
        <f t="shared" si="14"/>
        <v>20%  bias</v>
      </c>
      <c r="DQ7" s="1" t="str">
        <f t="shared" si="14"/>
        <v>5% per decade</v>
      </c>
      <c r="DR7" s="2">
        <v>1</v>
      </c>
      <c r="DS7" s="2">
        <f t="shared" si="15"/>
        <v>1</v>
      </c>
      <c r="DT7" s="1" t="str">
        <f t="shared" si="16"/>
        <v>Cloud Feedback, Radiation Budget Studies; Energy And Water Cycle</v>
      </c>
      <c r="DU7" s="2">
        <f>SUM(CY7/30,DL7,DR7,DS7)</f>
        <v>3.7287698412698411</v>
      </c>
    </row>
    <row r="8" spans="1:125" ht="16" customHeight="1">
      <c r="A8" t="s">
        <v>0</v>
      </c>
      <c r="B8" t="s">
        <v>1</v>
      </c>
      <c r="C8" t="s">
        <v>2</v>
      </c>
      <c r="D8" t="s">
        <v>3</v>
      </c>
      <c r="E8" s="1" t="s">
        <v>4</v>
      </c>
      <c r="F8" s="1"/>
      <c r="G8" s="1"/>
      <c r="H8" s="1" t="s">
        <v>5</v>
      </c>
      <c r="I8" s="1"/>
      <c r="J8" s="1"/>
      <c r="K8" s="1" t="s">
        <v>5</v>
      </c>
      <c r="L8" s="1" t="s">
        <v>5</v>
      </c>
      <c r="M8" s="1"/>
      <c r="N8" s="1" t="s">
        <v>6</v>
      </c>
      <c r="O8" s="1" t="s">
        <v>7</v>
      </c>
      <c r="P8" s="1" t="s">
        <v>8</v>
      </c>
      <c r="Q8" s="1" t="s">
        <v>8</v>
      </c>
      <c r="R8" s="1" t="s">
        <v>4</v>
      </c>
      <c r="S8" s="1" t="s">
        <v>8</v>
      </c>
      <c r="T8" s="1" t="s">
        <v>4</v>
      </c>
      <c r="U8" s="1" t="s">
        <v>4</v>
      </c>
      <c r="V8" s="1" t="s">
        <v>4</v>
      </c>
      <c r="W8" s="1" t="s">
        <v>4</v>
      </c>
      <c r="X8" s="1" t="s">
        <v>4</v>
      </c>
      <c r="Y8" s="1" t="s">
        <v>4</v>
      </c>
      <c r="Z8" s="4">
        <v>29952</v>
      </c>
      <c r="AA8" s="4">
        <v>40148</v>
      </c>
      <c r="AB8" s="1"/>
      <c r="AC8" s="1" t="s">
        <v>9</v>
      </c>
      <c r="AD8" s="1" t="s">
        <v>10</v>
      </c>
      <c r="AE8" s="1" t="s">
        <v>11</v>
      </c>
      <c r="AF8" s="1" t="s">
        <v>12</v>
      </c>
      <c r="AG8" s="1"/>
      <c r="AH8" s="1" t="s">
        <v>13</v>
      </c>
      <c r="AI8" s="1" t="s">
        <v>14</v>
      </c>
      <c r="AJ8" s="1" t="s">
        <v>12</v>
      </c>
      <c r="AK8" s="1"/>
      <c r="AL8" s="1" t="s">
        <v>15</v>
      </c>
      <c r="AM8" s="1" t="s">
        <v>12</v>
      </c>
      <c r="AN8" s="1"/>
      <c r="AO8" s="1" t="s">
        <v>16</v>
      </c>
      <c r="AP8" s="1" t="s">
        <v>12</v>
      </c>
      <c r="AQ8" s="1"/>
      <c r="AR8" s="1" t="s">
        <v>17</v>
      </c>
      <c r="AS8" s="1" t="s">
        <v>12</v>
      </c>
      <c r="AT8" s="1"/>
      <c r="AU8" s="1" t="s">
        <v>18</v>
      </c>
      <c r="AV8" s="1"/>
      <c r="AW8" s="1"/>
      <c r="AX8" s="1"/>
      <c r="AY8" s="1" t="s">
        <v>19</v>
      </c>
      <c r="AZ8" s="1" t="s">
        <v>20</v>
      </c>
      <c r="BA8" s="1" t="s">
        <v>21</v>
      </c>
      <c r="BB8" s="1" t="s">
        <v>22</v>
      </c>
      <c r="BC8" s="1" t="s">
        <v>23</v>
      </c>
      <c r="BD8" s="1"/>
      <c r="BE8" s="1"/>
      <c r="BF8" s="1"/>
      <c r="BG8" s="1"/>
      <c r="BH8" s="1"/>
      <c r="BI8" s="1" t="s">
        <v>5</v>
      </c>
      <c r="BJ8" s="1"/>
      <c r="BK8" s="1"/>
      <c r="BL8" s="1" t="s">
        <v>24</v>
      </c>
      <c r="BM8" s="1"/>
      <c r="BN8" s="1" t="s">
        <v>5</v>
      </c>
      <c r="BO8" s="1" t="s">
        <v>5</v>
      </c>
      <c r="BP8" s="1"/>
      <c r="BQ8" s="1"/>
      <c r="BR8" s="1"/>
      <c r="BS8" s="1" t="s">
        <v>25</v>
      </c>
      <c r="BT8" s="1" t="s">
        <v>5</v>
      </c>
      <c r="BU8" s="1" t="s">
        <v>26</v>
      </c>
      <c r="BV8" s="1" t="s">
        <v>27</v>
      </c>
      <c r="BW8" s="1" t="s">
        <v>28</v>
      </c>
      <c r="BX8" s="1"/>
      <c r="BY8" s="1"/>
      <c r="BZ8" s="1" t="s">
        <v>29</v>
      </c>
      <c r="CA8" s="1">
        <v>1359</v>
      </c>
      <c r="CB8" s="1" t="s">
        <v>30</v>
      </c>
      <c r="CC8" s="1" t="s">
        <v>31</v>
      </c>
      <c r="CD8" s="1"/>
      <c r="CE8" s="1"/>
      <c r="CF8" s="1" t="s">
        <v>32</v>
      </c>
      <c r="CG8" s="1" t="s">
        <v>33</v>
      </c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2">
        <f t="shared" si="0"/>
        <v>27.916666666666668</v>
      </c>
      <c r="CZ8" s="2">
        <f t="shared" si="1"/>
        <v>0.75</v>
      </c>
      <c r="DA8" s="2">
        <f t="shared" si="2"/>
        <v>0.33333333333333331</v>
      </c>
      <c r="DB8" s="2">
        <f t="shared" si="3"/>
        <v>0.5714285714285714</v>
      </c>
      <c r="DC8" s="2">
        <f t="shared" si="4"/>
        <v>0.5</v>
      </c>
      <c r="DD8" s="2">
        <f t="shared" si="5"/>
        <v>0.5</v>
      </c>
      <c r="DE8" s="2">
        <f t="shared" si="6"/>
        <v>1</v>
      </c>
      <c r="DF8" s="2">
        <f t="shared" si="7"/>
        <v>1</v>
      </c>
      <c r="DG8" s="2">
        <f t="shared" si="8"/>
        <v>0.7142857142857143</v>
      </c>
      <c r="DH8" s="2">
        <f t="shared" si="9"/>
        <v>2</v>
      </c>
      <c r="DI8" s="2">
        <f t="shared" si="10"/>
        <v>1</v>
      </c>
      <c r="DJ8" s="2">
        <f t="shared" si="11"/>
        <v>0</v>
      </c>
      <c r="DK8" s="2">
        <f t="shared" si="12"/>
        <v>0.66666666666666663</v>
      </c>
      <c r="DL8" s="2">
        <f t="shared" si="13"/>
        <v>0.75297619047619058</v>
      </c>
      <c r="DM8" s="1" t="str">
        <f t="shared" si="14"/>
        <v>0.5 x 0.5 deg</v>
      </c>
      <c r="DN8" s="1" t="str">
        <f t="shared" si="14"/>
        <v>n/a</v>
      </c>
      <c r="DO8" s="11" t="str">
        <f t="shared" si="14"/>
        <v>daily and monthly</v>
      </c>
      <c r="DP8" s="1">
        <f t="shared" si="14"/>
        <v>0</v>
      </c>
      <c r="DQ8" s="1">
        <f t="shared" si="14"/>
        <v>0</v>
      </c>
      <c r="DR8" s="2">
        <v>0.6</v>
      </c>
      <c r="DS8" s="2">
        <f t="shared" si="15"/>
        <v>1</v>
      </c>
      <c r="DT8" s="1" t="str">
        <f t="shared" si="16"/>
        <v>Cloud Feedback Studies, Energy And Water Cycle, Climate Modelling</v>
      </c>
      <c r="DU8" s="2">
        <f>SUM(CY8/30,DL8,DR8,DS8)</f>
        <v>3.2835317460317461</v>
      </c>
    </row>
    <row r="9" spans="1:125" ht="16" customHeight="1">
      <c r="A9" t="s">
        <v>0</v>
      </c>
      <c r="B9" t="s">
        <v>1</v>
      </c>
      <c r="C9" t="s">
        <v>2</v>
      </c>
      <c r="D9" t="s">
        <v>34</v>
      </c>
      <c r="E9" s="1" t="s">
        <v>4</v>
      </c>
      <c r="F9" s="1"/>
      <c r="G9" s="1"/>
      <c r="H9" s="1" t="s">
        <v>5</v>
      </c>
      <c r="I9" s="1"/>
      <c r="J9" s="1"/>
      <c r="K9" s="1" t="s">
        <v>5</v>
      </c>
      <c r="L9" s="1" t="s">
        <v>5</v>
      </c>
      <c r="M9" s="1"/>
      <c r="N9" s="1" t="s">
        <v>35</v>
      </c>
      <c r="O9" s="1" t="s">
        <v>36</v>
      </c>
      <c r="P9" s="1" t="s">
        <v>8</v>
      </c>
      <c r="Q9" s="1" t="s">
        <v>8</v>
      </c>
      <c r="R9" s="1" t="s">
        <v>4</v>
      </c>
      <c r="S9" s="1" t="s">
        <v>4</v>
      </c>
      <c r="T9" s="1" t="s">
        <v>4</v>
      </c>
      <c r="U9" s="1" t="s">
        <v>4</v>
      </c>
      <c r="V9" s="1" t="s">
        <v>4</v>
      </c>
      <c r="W9" s="1" t="s">
        <v>4</v>
      </c>
      <c r="X9" s="1" t="s">
        <v>4</v>
      </c>
      <c r="Y9" s="1" t="s">
        <v>4</v>
      </c>
      <c r="Z9" s="4">
        <v>29952</v>
      </c>
      <c r="AA9" s="4">
        <v>40148</v>
      </c>
      <c r="AB9" s="1"/>
      <c r="AC9" s="1" t="s">
        <v>37</v>
      </c>
      <c r="AD9" s="1" t="s">
        <v>10</v>
      </c>
      <c r="AE9" s="1" t="s">
        <v>14</v>
      </c>
      <c r="AF9" s="1" t="s">
        <v>12</v>
      </c>
      <c r="AG9" s="1"/>
      <c r="AH9" s="1" t="s">
        <v>13</v>
      </c>
      <c r="AI9" s="1" t="s">
        <v>11</v>
      </c>
      <c r="AJ9" s="1" t="s">
        <v>12</v>
      </c>
      <c r="AK9" s="1"/>
      <c r="AL9" s="1" t="s">
        <v>16</v>
      </c>
      <c r="AM9" s="1" t="s">
        <v>12</v>
      </c>
      <c r="AN9" s="1"/>
      <c r="AO9" s="1" t="s">
        <v>18</v>
      </c>
      <c r="AP9" s="1" t="s">
        <v>12</v>
      </c>
      <c r="AQ9" s="1"/>
      <c r="AR9" s="1" t="s">
        <v>38</v>
      </c>
      <c r="AS9" s="1" t="s">
        <v>39</v>
      </c>
      <c r="AT9" s="1"/>
      <c r="AU9" s="1"/>
      <c r="AV9" s="1"/>
      <c r="AW9" s="1"/>
      <c r="AX9" s="1"/>
      <c r="AY9" s="1" t="s">
        <v>40</v>
      </c>
      <c r="AZ9" s="1" t="s">
        <v>20</v>
      </c>
      <c r="BA9" s="1" t="s">
        <v>21</v>
      </c>
      <c r="BB9" s="1" t="s">
        <v>22</v>
      </c>
      <c r="BC9" s="1" t="s">
        <v>41</v>
      </c>
      <c r="BD9" s="1"/>
      <c r="BE9" s="1"/>
      <c r="BF9" s="1"/>
      <c r="BG9" s="1"/>
      <c r="BH9" s="1"/>
      <c r="BI9" s="1" t="s">
        <v>5</v>
      </c>
      <c r="BJ9" s="1"/>
      <c r="BK9" s="1" t="s">
        <v>42</v>
      </c>
      <c r="BL9" s="1" t="s">
        <v>24</v>
      </c>
      <c r="BM9" s="1" t="s">
        <v>43</v>
      </c>
      <c r="BN9" s="1" t="s">
        <v>5</v>
      </c>
      <c r="BO9" s="1" t="s">
        <v>5</v>
      </c>
      <c r="BP9" s="1"/>
      <c r="BQ9" s="1"/>
      <c r="BR9" s="1"/>
      <c r="BS9" s="1" t="s">
        <v>25</v>
      </c>
      <c r="BT9" s="1" t="s">
        <v>5</v>
      </c>
      <c r="BU9" s="1" t="s">
        <v>26</v>
      </c>
      <c r="BV9" s="1" t="s">
        <v>27</v>
      </c>
      <c r="BW9" s="1" t="s">
        <v>28</v>
      </c>
      <c r="BX9" s="1"/>
      <c r="BY9" s="1"/>
      <c r="BZ9" s="1" t="s">
        <v>29</v>
      </c>
      <c r="CA9" s="1">
        <v>1360</v>
      </c>
      <c r="CB9" s="1" t="s">
        <v>30</v>
      </c>
      <c r="CC9" s="1" t="s">
        <v>44</v>
      </c>
      <c r="CD9" s="1"/>
      <c r="CE9" s="1"/>
      <c r="CF9" s="1" t="s">
        <v>37</v>
      </c>
      <c r="CG9" s="1" t="s">
        <v>33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2">
        <f t="shared" si="0"/>
        <v>27.916666666666668</v>
      </c>
      <c r="CZ9" s="2">
        <f t="shared" si="1"/>
        <v>0.75</v>
      </c>
      <c r="DA9" s="2">
        <f t="shared" si="2"/>
        <v>0.33333333333333331</v>
      </c>
      <c r="DB9" s="2">
        <f t="shared" si="3"/>
        <v>0.5714285714285714</v>
      </c>
      <c r="DC9" s="2">
        <f t="shared" si="4"/>
        <v>0.5</v>
      </c>
      <c r="DD9" s="2">
        <f t="shared" si="5"/>
        <v>0.5</v>
      </c>
      <c r="DE9" s="2">
        <f t="shared" si="6"/>
        <v>1</v>
      </c>
      <c r="DF9" s="2">
        <f t="shared" si="7"/>
        <v>1</v>
      </c>
      <c r="DG9" s="2">
        <f t="shared" si="8"/>
        <v>0.7142857142857143</v>
      </c>
      <c r="DH9" s="2">
        <f t="shared" si="9"/>
        <v>2</v>
      </c>
      <c r="DI9" s="2">
        <f t="shared" si="10"/>
        <v>1</v>
      </c>
      <c r="DJ9" s="2">
        <f t="shared" si="11"/>
        <v>0</v>
      </c>
      <c r="DK9" s="2">
        <f t="shared" si="12"/>
        <v>0.66666666666666663</v>
      </c>
      <c r="DL9" s="2">
        <f t="shared" si="13"/>
        <v>0.75297619047619058</v>
      </c>
      <c r="DM9" s="1" t="str">
        <f t="shared" si="14"/>
        <v>0.5 x 0.5 deg</v>
      </c>
      <c r="DN9" s="1" t="str">
        <f t="shared" si="14"/>
        <v>n/a</v>
      </c>
      <c r="DO9" s="11" t="str">
        <f t="shared" si="14"/>
        <v>daily &amp; monthly</v>
      </c>
      <c r="DP9" s="1">
        <f t="shared" si="14"/>
        <v>0</v>
      </c>
      <c r="DQ9" s="1">
        <f t="shared" si="14"/>
        <v>0</v>
      </c>
      <c r="DR9" s="7">
        <v>0.6</v>
      </c>
      <c r="DS9" s="2">
        <f t="shared" si="15"/>
        <v>1</v>
      </c>
      <c r="DT9" s="1" t="str">
        <f t="shared" si="16"/>
        <v>Climate Modelling, Cloud Feedback Studies</v>
      </c>
      <c r="DU9" s="2">
        <f>SUM(CY9/30,DL9,DR9,DS9)</f>
        <v>3.2835317460317461</v>
      </c>
    </row>
    <row r="10" spans="1:125" ht="16" customHeight="1">
      <c r="A10" t="s">
        <v>0</v>
      </c>
      <c r="B10" t="s">
        <v>45</v>
      </c>
      <c r="C10" t="s">
        <v>46</v>
      </c>
      <c r="D10" t="s">
        <v>47</v>
      </c>
      <c r="E10" s="1" t="s">
        <v>48</v>
      </c>
      <c r="F10" s="1"/>
      <c r="G10" s="1"/>
      <c r="H10" s="1" t="s">
        <v>5</v>
      </c>
      <c r="I10" s="1"/>
      <c r="J10" s="1"/>
      <c r="K10" s="1" t="s">
        <v>5</v>
      </c>
      <c r="L10" s="1" t="s">
        <v>5</v>
      </c>
      <c r="M10" s="1"/>
      <c r="N10" s="1" t="s">
        <v>49</v>
      </c>
      <c r="O10" s="1" t="s">
        <v>50</v>
      </c>
      <c r="P10" s="1" t="s">
        <v>51</v>
      </c>
      <c r="Q10" s="1" t="s">
        <v>48</v>
      </c>
      <c r="R10" s="1" t="s">
        <v>48</v>
      </c>
      <c r="S10" s="1" t="s">
        <v>48</v>
      </c>
      <c r="T10" s="1" t="s">
        <v>48</v>
      </c>
      <c r="U10" s="1" t="s">
        <v>48</v>
      </c>
      <c r="V10" s="1" t="s">
        <v>48</v>
      </c>
      <c r="W10" s="1" t="s">
        <v>48</v>
      </c>
      <c r="X10" s="1" t="s">
        <v>48</v>
      </c>
      <c r="Y10" s="1" t="s">
        <v>48</v>
      </c>
      <c r="Z10" s="4">
        <v>31959</v>
      </c>
      <c r="AA10" s="4">
        <v>41244</v>
      </c>
      <c r="AB10" s="1"/>
      <c r="AC10" s="1" t="s">
        <v>52</v>
      </c>
      <c r="AD10" s="1" t="s">
        <v>53</v>
      </c>
      <c r="AE10" s="1" t="s">
        <v>54</v>
      </c>
      <c r="AF10" s="1" t="s">
        <v>55</v>
      </c>
      <c r="AG10" s="1"/>
      <c r="AH10" s="1" t="s">
        <v>13</v>
      </c>
      <c r="AI10" s="1" t="s">
        <v>56</v>
      </c>
      <c r="AJ10" s="1" t="s">
        <v>55</v>
      </c>
      <c r="AK10" s="1"/>
      <c r="AL10" s="1" t="s">
        <v>57</v>
      </c>
      <c r="AM10" s="1" t="s">
        <v>55</v>
      </c>
      <c r="AN10" s="1"/>
      <c r="AO10" s="1" t="s">
        <v>58</v>
      </c>
      <c r="AP10" s="1" t="s">
        <v>55</v>
      </c>
      <c r="AQ10" s="1"/>
      <c r="AR10" s="1" t="s">
        <v>59</v>
      </c>
      <c r="AS10" s="1" t="s">
        <v>55</v>
      </c>
      <c r="AT10" s="1"/>
      <c r="AU10" s="1" t="s">
        <v>60</v>
      </c>
      <c r="AV10" s="1" t="s">
        <v>55</v>
      </c>
      <c r="AW10" s="1"/>
      <c r="AX10" s="1"/>
      <c r="AY10" s="1" t="s">
        <v>61</v>
      </c>
      <c r="AZ10" s="1" t="s">
        <v>20</v>
      </c>
      <c r="BA10" s="1" t="s">
        <v>62</v>
      </c>
      <c r="BB10" s="1">
        <v>0</v>
      </c>
      <c r="BC10" s="1">
        <v>1</v>
      </c>
      <c r="BD10" s="1" t="s">
        <v>63</v>
      </c>
      <c r="BE10" s="1" t="s">
        <v>64</v>
      </c>
      <c r="BF10" s="1"/>
      <c r="BG10" s="1"/>
      <c r="BH10" s="1"/>
      <c r="BI10" s="1" t="s">
        <v>5</v>
      </c>
      <c r="BJ10" s="1"/>
      <c r="BK10" s="1" t="s">
        <v>65</v>
      </c>
      <c r="BL10" s="1" t="s">
        <v>66</v>
      </c>
      <c r="BM10" s="1"/>
      <c r="BN10" s="1" t="s">
        <v>5</v>
      </c>
      <c r="BO10" s="1" t="s">
        <v>5</v>
      </c>
      <c r="BP10" s="1"/>
      <c r="BQ10" s="1"/>
      <c r="BR10" s="1"/>
      <c r="BS10" s="1" t="s">
        <v>67</v>
      </c>
      <c r="BT10" s="1" t="s">
        <v>68</v>
      </c>
      <c r="BU10" s="1" t="s">
        <v>69</v>
      </c>
      <c r="BV10" s="1" t="s">
        <v>27</v>
      </c>
      <c r="BW10" s="1" t="s">
        <v>70</v>
      </c>
      <c r="BX10" s="1"/>
      <c r="BY10" s="1"/>
      <c r="BZ10" s="1" t="s">
        <v>71</v>
      </c>
      <c r="CA10" s="1">
        <v>1361</v>
      </c>
      <c r="CB10" s="1" t="s">
        <v>30</v>
      </c>
      <c r="CC10" s="1" t="s">
        <v>72</v>
      </c>
      <c r="CD10" s="1"/>
      <c r="CE10" s="1"/>
      <c r="CF10" s="1" t="s">
        <v>73</v>
      </c>
      <c r="CG10" s="1" t="s">
        <v>33</v>
      </c>
      <c r="CH10" s="1"/>
      <c r="CI10" s="1" t="s">
        <v>74</v>
      </c>
      <c r="CJ10" s="1" t="s">
        <v>75</v>
      </c>
      <c r="CK10" s="1" t="s">
        <v>76</v>
      </c>
      <c r="CL10" s="1" t="s">
        <v>77</v>
      </c>
      <c r="CM10" s="1" t="s">
        <v>78</v>
      </c>
      <c r="CN10" s="1" t="s">
        <v>79</v>
      </c>
      <c r="CO10" s="1" t="s">
        <v>80</v>
      </c>
      <c r="CP10" s="1"/>
      <c r="CQ10" s="1"/>
      <c r="CR10" s="1"/>
      <c r="CS10" s="1"/>
      <c r="CT10" s="1"/>
      <c r="CU10" s="1"/>
      <c r="CV10" s="1"/>
      <c r="CW10" s="1"/>
      <c r="CX10" s="1"/>
      <c r="CY10" s="2">
        <f t="shared" si="0"/>
        <v>25.416666666666668</v>
      </c>
      <c r="CZ10" s="2">
        <f t="shared" si="1"/>
        <v>0.75</v>
      </c>
      <c r="DA10" s="2">
        <f t="shared" si="2"/>
        <v>0.33333333333333331</v>
      </c>
      <c r="DB10" s="2">
        <f t="shared" si="3"/>
        <v>0.8571428571428571</v>
      </c>
      <c r="DC10" s="2">
        <f t="shared" si="4"/>
        <v>0.5</v>
      </c>
      <c r="DD10" s="2">
        <f t="shared" si="5"/>
        <v>0.5</v>
      </c>
      <c r="DE10" s="2">
        <f t="shared" si="6"/>
        <v>1</v>
      </c>
      <c r="DF10" s="2">
        <f t="shared" si="7"/>
        <v>1</v>
      </c>
      <c r="DG10" s="2">
        <f t="shared" si="8"/>
        <v>0.8571428571428571</v>
      </c>
      <c r="DH10" s="2">
        <f t="shared" si="9"/>
        <v>2</v>
      </c>
      <c r="DI10" s="2">
        <f t="shared" si="10"/>
        <v>1</v>
      </c>
      <c r="DJ10" s="2">
        <f t="shared" si="11"/>
        <v>0</v>
      </c>
      <c r="DK10" s="2">
        <f t="shared" si="12"/>
        <v>0.66666666666666663</v>
      </c>
      <c r="DL10" s="2">
        <f t="shared" si="13"/>
        <v>0.78869047619047616</v>
      </c>
      <c r="DM10" s="1" t="str">
        <f t="shared" si="14"/>
        <v>25 km</v>
      </c>
      <c r="DN10" s="1">
        <f t="shared" si="14"/>
        <v>0</v>
      </c>
      <c r="DO10" s="11">
        <f t="shared" si="14"/>
        <v>1</v>
      </c>
      <c r="DP10" s="1" t="str">
        <f t="shared" si="14"/>
        <v>0.02 mm</v>
      </c>
      <c r="DQ10" s="1" t="str">
        <f t="shared" si="14"/>
        <v>unknown</v>
      </c>
      <c r="DR10" s="2">
        <v>0.6</v>
      </c>
      <c r="DS10" s="2">
        <f t="shared" si="15"/>
        <v>1</v>
      </c>
      <c r="DT10" s="1" t="str">
        <f t="shared" si="16"/>
        <v>Analysis Of Changes In Cloud Cover</v>
      </c>
      <c r="DU10" s="2">
        <f>SUM(CY10/30,DL10,DR10,DS10)</f>
        <v>3.2359126984126982</v>
      </c>
    </row>
    <row r="11" spans="1:125" ht="16" customHeight="1">
      <c r="A11" t="s">
        <v>0</v>
      </c>
      <c r="B11" t="s">
        <v>45</v>
      </c>
      <c r="C11" t="s">
        <v>46</v>
      </c>
      <c r="D11" t="s">
        <v>81</v>
      </c>
      <c r="E11" s="1" t="s">
        <v>48</v>
      </c>
      <c r="F11" s="1"/>
      <c r="G11" s="1"/>
      <c r="H11" s="1" t="s">
        <v>5</v>
      </c>
      <c r="I11" s="1"/>
      <c r="J11" s="1"/>
      <c r="K11" s="1" t="s">
        <v>5</v>
      </c>
      <c r="L11" s="1" t="s">
        <v>5</v>
      </c>
      <c r="M11" s="1"/>
      <c r="N11" s="1"/>
      <c r="O11" s="1" t="s">
        <v>82</v>
      </c>
      <c r="P11" s="1" t="s">
        <v>8</v>
      </c>
      <c r="Q11" s="1" t="s">
        <v>8</v>
      </c>
      <c r="R11" s="1" t="s">
        <v>48</v>
      </c>
      <c r="S11" s="1" t="s">
        <v>48</v>
      </c>
      <c r="T11" s="1" t="s">
        <v>48</v>
      </c>
      <c r="U11" s="1" t="s">
        <v>48</v>
      </c>
      <c r="V11" s="1" t="s">
        <v>48</v>
      </c>
      <c r="W11" s="1" t="s">
        <v>48</v>
      </c>
      <c r="X11" s="1" t="s">
        <v>48</v>
      </c>
      <c r="Y11" s="1" t="s">
        <v>48</v>
      </c>
      <c r="Z11" s="4">
        <v>30498</v>
      </c>
      <c r="AA11" s="4">
        <v>40148</v>
      </c>
      <c r="AB11" s="1"/>
      <c r="AC11" s="1" t="s">
        <v>83</v>
      </c>
      <c r="AD11" s="1" t="s">
        <v>10</v>
      </c>
      <c r="AE11" s="1" t="s">
        <v>84</v>
      </c>
      <c r="AF11" s="1" t="s">
        <v>85</v>
      </c>
      <c r="AG11" s="1"/>
      <c r="AH11" s="1" t="s">
        <v>13</v>
      </c>
      <c r="AI11" s="1" t="s">
        <v>86</v>
      </c>
      <c r="AJ11" s="1" t="s">
        <v>85</v>
      </c>
      <c r="AK11" s="1"/>
      <c r="AL11" s="1" t="s">
        <v>87</v>
      </c>
      <c r="AM11" s="1"/>
      <c r="AN11" s="1"/>
      <c r="AO11" s="1" t="s">
        <v>88</v>
      </c>
      <c r="AP11" s="1"/>
      <c r="AQ11" s="1"/>
      <c r="AR11" s="1" t="s">
        <v>17</v>
      </c>
      <c r="AS11" s="1"/>
      <c r="AT11" s="1"/>
      <c r="AU11" s="1" t="s">
        <v>11</v>
      </c>
      <c r="AV11" s="1"/>
      <c r="AW11" s="1"/>
      <c r="AX11" s="1"/>
      <c r="AY11" s="1" t="s">
        <v>89</v>
      </c>
      <c r="AZ11" s="1" t="s">
        <v>10</v>
      </c>
      <c r="BA11" s="1"/>
      <c r="BB11" s="1"/>
      <c r="BC11" s="1"/>
      <c r="BD11" s="1"/>
      <c r="BE11" s="1"/>
      <c r="BF11" s="1"/>
      <c r="BG11" s="1"/>
      <c r="BH11" s="1"/>
      <c r="BI11" s="1" t="s">
        <v>5</v>
      </c>
      <c r="BJ11" s="1"/>
      <c r="BK11" s="1"/>
      <c r="BL11" s="1"/>
      <c r="BM11" s="1"/>
      <c r="BN11" s="1" t="s">
        <v>5</v>
      </c>
      <c r="BO11" s="1" t="s">
        <v>5</v>
      </c>
      <c r="BP11" s="1"/>
      <c r="BQ11" s="1"/>
      <c r="BR11" s="1"/>
      <c r="BS11" s="1"/>
      <c r="BT11" s="1" t="s">
        <v>5</v>
      </c>
      <c r="BU11" s="1" t="s">
        <v>10</v>
      </c>
      <c r="BV11" s="1" t="s">
        <v>10</v>
      </c>
      <c r="BW11" s="1" t="s">
        <v>90</v>
      </c>
      <c r="BX11" s="1"/>
      <c r="BY11" s="1"/>
      <c r="BZ11" s="1" t="s">
        <v>71</v>
      </c>
      <c r="CA11" s="1">
        <v>1362</v>
      </c>
      <c r="CB11" s="6">
        <v>41694.863888888889</v>
      </c>
      <c r="CC11" s="1" t="s">
        <v>91</v>
      </c>
      <c r="CD11" s="1"/>
      <c r="CE11" s="1"/>
      <c r="CF11" s="1" t="s">
        <v>92</v>
      </c>
      <c r="CG11" s="1" t="s">
        <v>33</v>
      </c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2">
        <f t="shared" si="0"/>
        <v>26.416666666666668</v>
      </c>
      <c r="CZ11" s="2">
        <f t="shared" si="1"/>
        <v>0.75</v>
      </c>
      <c r="DA11" s="2">
        <f t="shared" si="2"/>
        <v>0.33333333333333331</v>
      </c>
      <c r="DB11" s="2">
        <f t="shared" si="3"/>
        <v>0.14285714285714285</v>
      </c>
      <c r="DC11" s="2">
        <f t="shared" si="4"/>
        <v>0.5</v>
      </c>
      <c r="DD11" s="2">
        <f t="shared" si="5"/>
        <v>0.5</v>
      </c>
      <c r="DE11" s="2">
        <f t="shared" si="6"/>
        <v>1</v>
      </c>
      <c r="DF11" s="2">
        <f t="shared" si="7"/>
        <v>1</v>
      </c>
      <c r="DG11" s="2">
        <f t="shared" si="8"/>
        <v>0.2857142857142857</v>
      </c>
      <c r="DH11" s="2">
        <f t="shared" si="9"/>
        <v>2</v>
      </c>
      <c r="DI11" s="2">
        <f t="shared" si="10"/>
        <v>1</v>
      </c>
      <c r="DJ11" s="2">
        <f t="shared" si="11"/>
        <v>0</v>
      </c>
      <c r="DK11" s="2">
        <f t="shared" si="12"/>
        <v>0.66666666666666663</v>
      </c>
      <c r="DL11" s="2">
        <f t="shared" si="13"/>
        <v>0.68154761904761907</v>
      </c>
      <c r="DM11" s="1">
        <f t="shared" si="14"/>
        <v>0</v>
      </c>
      <c r="DN11" s="1">
        <f t="shared" si="14"/>
        <v>0</v>
      </c>
      <c r="DO11" s="11">
        <f t="shared" si="14"/>
        <v>0</v>
      </c>
      <c r="DP11" s="1">
        <f t="shared" si="14"/>
        <v>0</v>
      </c>
      <c r="DQ11" s="1">
        <f t="shared" si="14"/>
        <v>0</v>
      </c>
      <c r="DR11" s="2">
        <v>0</v>
      </c>
      <c r="DS11" s="2">
        <f t="shared" si="15"/>
        <v>0</v>
      </c>
      <c r="DT11" s="1">
        <f t="shared" si="16"/>
        <v>0</v>
      </c>
      <c r="DU11" s="2">
        <f>SUM(CY11/30,DL11,DR11,DS11)</f>
        <v>1.5621031746031746</v>
      </c>
    </row>
    <row r="12" spans="1:125" ht="16" customHeight="1">
      <c r="A12" t="s">
        <v>0</v>
      </c>
      <c r="B12" t="s">
        <v>45</v>
      </c>
      <c r="C12" t="s">
        <v>46</v>
      </c>
      <c r="D12" t="s">
        <v>81</v>
      </c>
      <c r="E12" s="1" t="s">
        <v>48</v>
      </c>
      <c r="F12" s="1"/>
      <c r="G12" s="1"/>
      <c r="H12" s="1" t="s">
        <v>5</v>
      </c>
      <c r="I12" s="1"/>
      <c r="J12" s="1"/>
      <c r="K12" s="1" t="s">
        <v>5</v>
      </c>
      <c r="L12" s="1" t="s">
        <v>5</v>
      </c>
      <c r="M12" s="1"/>
      <c r="N12" s="1"/>
      <c r="O12" s="1" t="s">
        <v>93</v>
      </c>
      <c r="P12" s="1" t="s">
        <v>8</v>
      </c>
      <c r="Q12" s="1" t="s">
        <v>8</v>
      </c>
      <c r="R12" s="1" t="s">
        <v>48</v>
      </c>
      <c r="S12" s="1" t="s">
        <v>48</v>
      </c>
      <c r="T12" s="1" t="s">
        <v>48</v>
      </c>
      <c r="U12" s="1" t="s">
        <v>48</v>
      </c>
      <c r="V12" s="1" t="s">
        <v>48</v>
      </c>
      <c r="W12" s="1" t="s">
        <v>48</v>
      </c>
      <c r="X12" s="1" t="s">
        <v>48</v>
      </c>
      <c r="Y12" s="1" t="s">
        <v>48</v>
      </c>
      <c r="Z12" s="4">
        <v>30498</v>
      </c>
      <c r="AA12" s="4">
        <v>40148</v>
      </c>
      <c r="AB12" s="1"/>
      <c r="AC12" s="1" t="s">
        <v>83</v>
      </c>
      <c r="AD12" s="1" t="s">
        <v>10</v>
      </c>
      <c r="AE12" s="1" t="s">
        <v>84</v>
      </c>
      <c r="AF12" s="1" t="s">
        <v>94</v>
      </c>
      <c r="AG12" s="1"/>
      <c r="AH12" s="1" t="s">
        <v>13</v>
      </c>
      <c r="AI12" s="1" t="s">
        <v>86</v>
      </c>
      <c r="AJ12" s="1" t="s">
        <v>94</v>
      </c>
      <c r="AK12" s="1"/>
      <c r="AL12" s="1" t="s">
        <v>87</v>
      </c>
      <c r="AM12" s="1"/>
      <c r="AN12" s="1"/>
      <c r="AO12" s="1" t="s">
        <v>88</v>
      </c>
      <c r="AP12" s="1"/>
      <c r="AQ12" s="1"/>
      <c r="AR12" s="1" t="s">
        <v>17</v>
      </c>
      <c r="AS12" s="1"/>
      <c r="AT12" s="1"/>
      <c r="AU12" s="1" t="s">
        <v>11</v>
      </c>
      <c r="AV12" s="1"/>
      <c r="AW12" s="1"/>
      <c r="AX12" s="1"/>
      <c r="AY12" s="1" t="s">
        <v>95</v>
      </c>
      <c r="AZ12" s="1" t="s">
        <v>10</v>
      </c>
      <c r="BA12" s="1"/>
      <c r="BB12" s="1"/>
      <c r="BC12" s="1"/>
      <c r="BD12" s="1"/>
      <c r="BE12" s="1"/>
      <c r="BF12" s="1"/>
      <c r="BG12" s="1"/>
      <c r="BH12" s="1"/>
      <c r="BI12" s="1" t="s">
        <v>5</v>
      </c>
      <c r="BJ12" s="1"/>
      <c r="BK12" s="1"/>
      <c r="BL12" s="1"/>
      <c r="BM12" s="1"/>
      <c r="BN12" s="1" t="s">
        <v>5</v>
      </c>
      <c r="BO12" s="1" t="s">
        <v>5</v>
      </c>
      <c r="BP12" s="1"/>
      <c r="BQ12" s="1"/>
      <c r="BR12" s="1"/>
      <c r="BS12" s="1"/>
      <c r="BT12" s="1" t="s">
        <v>5</v>
      </c>
      <c r="BU12" s="1" t="s">
        <v>10</v>
      </c>
      <c r="BV12" s="1" t="s">
        <v>10</v>
      </c>
      <c r="BW12" s="1" t="s">
        <v>90</v>
      </c>
      <c r="BX12" s="1"/>
      <c r="BY12" s="1"/>
      <c r="BZ12" s="1" t="s">
        <v>71</v>
      </c>
      <c r="CA12" s="1">
        <v>1363</v>
      </c>
      <c r="CB12" s="6">
        <v>41694.863888888889</v>
      </c>
      <c r="CC12" s="1" t="s">
        <v>96</v>
      </c>
      <c r="CD12" s="1"/>
      <c r="CE12" s="1"/>
      <c r="CF12" s="1" t="s">
        <v>32</v>
      </c>
      <c r="CG12" s="1" t="s">
        <v>33</v>
      </c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2">
        <f t="shared" si="0"/>
        <v>26.416666666666668</v>
      </c>
      <c r="CZ12" s="2">
        <f t="shared" si="1"/>
        <v>0.75</v>
      </c>
      <c r="DA12" s="2">
        <f t="shared" si="2"/>
        <v>0.33333333333333331</v>
      </c>
      <c r="DB12" s="2">
        <f t="shared" si="3"/>
        <v>0.14285714285714285</v>
      </c>
      <c r="DC12" s="2">
        <f t="shared" si="4"/>
        <v>0.5</v>
      </c>
      <c r="DD12" s="2">
        <f t="shared" si="5"/>
        <v>0.5</v>
      </c>
      <c r="DE12" s="2">
        <f t="shared" si="6"/>
        <v>1</v>
      </c>
      <c r="DF12" s="2">
        <f t="shared" si="7"/>
        <v>1</v>
      </c>
      <c r="DG12" s="2">
        <f t="shared" si="8"/>
        <v>0.2857142857142857</v>
      </c>
      <c r="DH12" s="2">
        <f t="shared" si="9"/>
        <v>2</v>
      </c>
      <c r="DI12" s="2">
        <f t="shared" si="10"/>
        <v>1</v>
      </c>
      <c r="DJ12" s="2">
        <f t="shared" si="11"/>
        <v>0</v>
      </c>
      <c r="DK12" s="2">
        <f t="shared" si="12"/>
        <v>0.66666666666666663</v>
      </c>
      <c r="DL12" s="2">
        <f t="shared" si="13"/>
        <v>0.68154761904761907</v>
      </c>
      <c r="DM12" s="1">
        <f t="shared" si="14"/>
        <v>0</v>
      </c>
      <c r="DN12" s="1">
        <f t="shared" si="14"/>
        <v>0</v>
      </c>
      <c r="DO12" s="11">
        <f t="shared" si="14"/>
        <v>0</v>
      </c>
      <c r="DP12" s="1">
        <f t="shared" si="14"/>
        <v>0</v>
      </c>
      <c r="DQ12" s="1">
        <f t="shared" si="14"/>
        <v>0</v>
      </c>
      <c r="DR12" s="7">
        <v>0</v>
      </c>
      <c r="DS12" s="2">
        <f t="shared" si="15"/>
        <v>0</v>
      </c>
      <c r="DT12" s="1">
        <f t="shared" si="16"/>
        <v>0</v>
      </c>
      <c r="DU12" s="2">
        <f>SUM(CY12/30,DL12,DR12,DS12)</f>
        <v>1.5621031746031746</v>
      </c>
    </row>
    <row r="13" spans="1:125" ht="16" customHeight="1">
      <c r="A13" t="s">
        <v>0</v>
      </c>
      <c r="B13" t="s">
        <v>97</v>
      </c>
      <c r="C13" t="s">
        <v>98</v>
      </c>
      <c r="E13" s="1" t="s">
        <v>8</v>
      </c>
      <c r="F13" s="1"/>
      <c r="G13" s="1"/>
      <c r="H13" s="1" t="s">
        <v>5</v>
      </c>
      <c r="I13" s="1"/>
      <c r="J13" s="1"/>
      <c r="K13" s="1" t="s">
        <v>5</v>
      </c>
      <c r="L13" s="1" t="s">
        <v>74</v>
      </c>
      <c r="M13" s="1"/>
      <c r="N13" s="1" t="s">
        <v>99</v>
      </c>
      <c r="O13" s="1" t="s">
        <v>100</v>
      </c>
      <c r="P13" s="1" t="s">
        <v>8</v>
      </c>
      <c r="Q13" s="1" t="s">
        <v>8</v>
      </c>
      <c r="R13" s="1" t="s">
        <v>8</v>
      </c>
      <c r="S13" s="1" t="s">
        <v>8</v>
      </c>
      <c r="T13" s="1" t="s">
        <v>8</v>
      </c>
      <c r="U13" s="1" t="s">
        <v>8</v>
      </c>
      <c r="V13" s="1" t="s">
        <v>8</v>
      </c>
      <c r="W13" s="1" t="s">
        <v>8</v>
      </c>
      <c r="X13" s="1" t="s">
        <v>8</v>
      </c>
      <c r="Y13" s="1" t="s">
        <v>8</v>
      </c>
      <c r="Z13" s="4">
        <v>28795</v>
      </c>
      <c r="AA13" s="4">
        <v>40148</v>
      </c>
      <c r="AB13" s="1"/>
      <c r="AC13" s="1" t="s">
        <v>9</v>
      </c>
      <c r="AD13" s="1" t="s">
        <v>10</v>
      </c>
      <c r="AE13" s="1" t="s">
        <v>101</v>
      </c>
      <c r="AF13" s="1" t="s">
        <v>102</v>
      </c>
      <c r="AG13" s="1"/>
      <c r="AH13" s="1" t="s">
        <v>13</v>
      </c>
      <c r="AI13" s="1" t="s">
        <v>86</v>
      </c>
      <c r="AJ13" s="1" t="s">
        <v>102</v>
      </c>
      <c r="AK13" s="1"/>
      <c r="AL13" s="1" t="s">
        <v>87</v>
      </c>
      <c r="AM13" s="1" t="s">
        <v>102</v>
      </c>
      <c r="AN13" s="1"/>
      <c r="AO13" s="1" t="s">
        <v>88</v>
      </c>
      <c r="AP13" s="1" t="s">
        <v>102</v>
      </c>
      <c r="AQ13" s="1"/>
      <c r="AR13" s="1" t="s">
        <v>17</v>
      </c>
      <c r="AS13" s="1" t="s">
        <v>102</v>
      </c>
      <c r="AT13" s="1"/>
      <c r="AU13" s="1" t="s">
        <v>11</v>
      </c>
      <c r="AV13" s="1" t="s">
        <v>102</v>
      </c>
      <c r="AW13" s="1"/>
      <c r="AX13" s="1"/>
      <c r="AY13" s="1" t="s">
        <v>103</v>
      </c>
      <c r="AZ13" s="1" t="s">
        <v>20</v>
      </c>
      <c r="BA13" s="1">
        <v>10</v>
      </c>
      <c r="BB13" s="1" t="s">
        <v>22</v>
      </c>
      <c r="BC13" s="1">
        <v>16</v>
      </c>
      <c r="BD13" s="1" t="s">
        <v>104</v>
      </c>
      <c r="BE13" s="1" t="s">
        <v>105</v>
      </c>
      <c r="BF13" s="1"/>
      <c r="BG13" s="1"/>
      <c r="BH13" s="1"/>
      <c r="BI13" s="1" t="s">
        <v>74</v>
      </c>
      <c r="BJ13" s="1"/>
      <c r="BK13" s="1" t="s">
        <v>106</v>
      </c>
      <c r="BL13" s="1" t="s">
        <v>24</v>
      </c>
      <c r="BM13" s="1" t="s">
        <v>107</v>
      </c>
      <c r="BN13" s="1" t="s">
        <v>74</v>
      </c>
      <c r="BO13" s="1" t="s">
        <v>74</v>
      </c>
      <c r="BP13" s="1"/>
      <c r="BQ13" s="1"/>
      <c r="BR13" s="1"/>
      <c r="BS13" s="1" t="s">
        <v>108</v>
      </c>
      <c r="BT13" s="1" t="s">
        <v>68</v>
      </c>
      <c r="BU13" s="1" t="s">
        <v>26</v>
      </c>
      <c r="BV13" s="1" t="s">
        <v>27</v>
      </c>
      <c r="BW13" s="1" t="s">
        <v>109</v>
      </c>
      <c r="BX13" s="1"/>
      <c r="BY13" s="1"/>
      <c r="BZ13" s="6">
        <v>36548</v>
      </c>
      <c r="CA13" s="1">
        <v>1364</v>
      </c>
      <c r="CB13" s="1" t="s">
        <v>30</v>
      </c>
      <c r="CC13" s="1" t="s">
        <v>110</v>
      </c>
      <c r="CD13" s="1"/>
      <c r="CE13" s="1"/>
      <c r="CF13" s="1" t="s">
        <v>32</v>
      </c>
      <c r="CG13" s="1" t="s">
        <v>33</v>
      </c>
      <c r="CH13" s="1"/>
      <c r="CI13" s="1" t="s">
        <v>74</v>
      </c>
      <c r="CJ13" s="1" t="s">
        <v>111</v>
      </c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2">
        <f t="shared" si="0"/>
        <v>31.083333333333332</v>
      </c>
      <c r="CZ13" s="2">
        <f t="shared" si="1"/>
        <v>0.75</v>
      </c>
      <c r="DA13" s="2">
        <f t="shared" si="2"/>
        <v>0.33333333333333331</v>
      </c>
      <c r="DB13" s="2">
        <f t="shared" si="3"/>
        <v>1</v>
      </c>
      <c r="DC13" s="2">
        <f t="shared" si="4"/>
        <v>0.5</v>
      </c>
      <c r="DD13" s="2">
        <f t="shared" si="5"/>
        <v>0.5</v>
      </c>
      <c r="DE13" s="2">
        <f t="shared" si="6"/>
        <v>1</v>
      </c>
      <c r="DF13" s="2">
        <f t="shared" si="7"/>
        <v>1</v>
      </c>
      <c r="DG13" s="2">
        <f t="shared" si="8"/>
        <v>0.8571428571428571</v>
      </c>
      <c r="DH13" s="2">
        <f t="shared" si="9"/>
        <v>1</v>
      </c>
      <c r="DI13" s="2">
        <f t="shared" si="10"/>
        <v>1</v>
      </c>
      <c r="DJ13" s="2">
        <f t="shared" si="11"/>
        <v>0</v>
      </c>
      <c r="DK13" s="2">
        <f t="shared" si="12"/>
        <v>1</v>
      </c>
      <c r="DL13" s="2">
        <f t="shared" si="13"/>
        <v>0.74503968253968245</v>
      </c>
      <c r="DM13" s="1">
        <f t="shared" si="14"/>
        <v>10</v>
      </c>
      <c r="DN13" s="1" t="str">
        <f t="shared" si="14"/>
        <v>n/a</v>
      </c>
      <c r="DO13" s="11">
        <f t="shared" si="14"/>
        <v>16</v>
      </c>
      <c r="DP13" s="1" t="str">
        <f t="shared" si="14"/>
        <v>100 hPa</v>
      </c>
      <c r="DQ13" s="1" t="str">
        <f t="shared" si="14"/>
        <v>15 hPa</v>
      </c>
      <c r="DR13" s="2">
        <v>1</v>
      </c>
      <c r="DS13" s="2">
        <f t="shared" si="15"/>
        <v>1</v>
      </c>
      <c r="DT13" s="1" t="str">
        <f t="shared" si="16"/>
        <v>Cloud Feedback, Earth Radiation Budget</v>
      </c>
      <c r="DU13" s="2">
        <f>SUM(CY13/30,DL13,DR13,DS13)</f>
        <v>3.7811507936507933</v>
      </c>
    </row>
    <row r="14" spans="1:125" ht="16" customHeight="1">
      <c r="A14" t="s">
        <v>0</v>
      </c>
      <c r="B14" t="s">
        <v>45</v>
      </c>
      <c r="C14" t="s">
        <v>46</v>
      </c>
      <c r="D14" t="s">
        <v>81</v>
      </c>
      <c r="E14" s="1" t="s">
        <v>48</v>
      </c>
      <c r="F14" s="1"/>
      <c r="G14" s="1"/>
      <c r="H14" s="1" t="s">
        <v>5</v>
      </c>
      <c r="I14" s="1"/>
      <c r="J14" s="1"/>
      <c r="K14" s="1" t="s">
        <v>5</v>
      </c>
      <c r="L14" s="1" t="s">
        <v>5</v>
      </c>
      <c r="M14" s="1"/>
      <c r="N14" s="1"/>
      <c r="O14" s="1" t="s">
        <v>112</v>
      </c>
      <c r="P14" s="1" t="s">
        <v>8</v>
      </c>
      <c r="Q14" s="1" t="s">
        <v>8</v>
      </c>
      <c r="R14" s="1" t="s">
        <v>48</v>
      </c>
      <c r="S14" s="1" t="s">
        <v>48</v>
      </c>
      <c r="T14" s="1" t="s">
        <v>48</v>
      </c>
      <c r="U14" s="1" t="s">
        <v>48</v>
      </c>
      <c r="V14" s="1" t="s">
        <v>48</v>
      </c>
      <c r="W14" s="1" t="s">
        <v>48</v>
      </c>
      <c r="X14" s="1" t="s">
        <v>48</v>
      </c>
      <c r="Y14" s="1" t="s">
        <v>48</v>
      </c>
      <c r="Z14" s="4">
        <v>30498</v>
      </c>
      <c r="AA14" s="4">
        <v>40148</v>
      </c>
      <c r="AB14" s="1"/>
      <c r="AC14" s="1" t="s">
        <v>83</v>
      </c>
      <c r="AD14" s="1" t="s">
        <v>10</v>
      </c>
      <c r="AE14" s="1" t="s">
        <v>84</v>
      </c>
      <c r="AF14" s="1" t="s">
        <v>94</v>
      </c>
      <c r="AG14" s="1"/>
      <c r="AH14" s="1" t="s">
        <v>13</v>
      </c>
      <c r="AI14" s="1" t="s">
        <v>86</v>
      </c>
      <c r="AJ14" s="1" t="s">
        <v>94</v>
      </c>
      <c r="AK14" s="1"/>
      <c r="AL14" s="1" t="s">
        <v>87</v>
      </c>
      <c r="AM14" s="1"/>
      <c r="AN14" s="1"/>
      <c r="AO14" s="1" t="s">
        <v>88</v>
      </c>
      <c r="AP14" s="1"/>
      <c r="AQ14" s="1"/>
      <c r="AR14" s="1" t="s">
        <v>17</v>
      </c>
      <c r="AS14" s="1"/>
      <c r="AT14" s="1"/>
      <c r="AU14" s="1"/>
      <c r="AV14" s="1"/>
      <c r="AW14" s="1"/>
      <c r="AX14" s="1"/>
      <c r="AY14" s="1" t="s">
        <v>113</v>
      </c>
      <c r="AZ14" s="1" t="s">
        <v>10</v>
      </c>
      <c r="BA14" s="1"/>
      <c r="BB14" s="1"/>
      <c r="BC14" s="1"/>
      <c r="BD14" s="1"/>
      <c r="BE14" s="1"/>
      <c r="BF14" s="1"/>
      <c r="BG14" s="1"/>
      <c r="BH14" s="1"/>
      <c r="BI14" s="1" t="s">
        <v>5</v>
      </c>
      <c r="BJ14" s="1"/>
      <c r="BK14" s="1"/>
      <c r="BL14" s="1"/>
      <c r="BM14" s="1"/>
      <c r="BN14" s="1" t="s">
        <v>5</v>
      </c>
      <c r="BO14" s="1" t="s">
        <v>5</v>
      </c>
      <c r="BP14" s="1"/>
      <c r="BQ14" s="1"/>
      <c r="BR14" s="1"/>
      <c r="BS14" s="1"/>
      <c r="BT14" s="1" t="s">
        <v>5</v>
      </c>
      <c r="BU14" s="1" t="s">
        <v>10</v>
      </c>
      <c r="BV14" s="1" t="s">
        <v>10</v>
      </c>
      <c r="BW14" s="1" t="s">
        <v>90</v>
      </c>
      <c r="BX14" s="1"/>
      <c r="BY14" s="1"/>
      <c r="BZ14" s="1" t="s">
        <v>71</v>
      </c>
      <c r="CA14" s="1">
        <v>1365</v>
      </c>
      <c r="CB14" s="6">
        <v>41694.863888888889</v>
      </c>
      <c r="CC14" s="1" t="s">
        <v>114</v>
      </c>
      <c r="CD14" s="1"/>
      <c r="CE14" s="1"/>
      <c r="CF14" s="1" t="s">
        <v>37</v>
      </c>
      <c r="CG14" s="1" t="s">
        <v>33</v>
      </c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2">
        <f t="shared" si="0"/>
        <v>26.416666666666668</v>
      </c>
      <c r="CZ14" s="2">
        <f t="shared" si="1"/>
        <v>0.75</v>
      </c>
      <c r="DA14" s="2">
        <f t="shared" si="2"/>
        <v>0.33333333333333331</v>
      </c>
      <c r="DB14" s="2">
        <f t="shared" si="3"/>
        <v>0.14285714285714285</v>
      </c>
      <c r="DC14" s="2">
        <f t="shared" si="4"/>
        <v>0.5</v>
      </c>
      <c r="DD14" s="2">
        <f t="shared" si="5"/>
        <v>0.5</v>
      </c>
      <c r="DE14" s="2">
        <f t="shared" si="6"/>
        <v>1</v>
      </c>
      <c r="DF14" s="2">
        <f t="shared" si="7"/>
        <v>1</v>
      </c>
      <c r="DG14" s="2">
        <f t="shared" si="8"/>
        <v>0.2857142857142857</v>
      </c>
      <c r="DH14" s="2">
        <f t="shared" si="9"/>
        <v>2</v>
      </c>
      <c r="DI14" s="2">
        <f t="shared" si="10"/>
        <v>1</v>
      </c>
      <c r="DJ14" s="2">
        <f t="shared" si="11"/>
        <v>0</v>
      </c>
      <c r="DK14" s="2">
        <f t="shared" si="12"/>
        <v>0.66666666666666663</v>
      </c>
      <c r="DL14" s="2">
        <f t="shared" si="13"/>
        <v>0.68154761904761907</v>
      </c>
      <c r="DM14" s="1">
        <f t="shared" si="14"/>
        <v>0</v>
      </c>
      <c r="DN14" s="1">
        <f t="shared" si="14"/>
        <v>0</v>
      </c>
      <c r="DO14" s="11">
        <f t="shared" si="14"/>
        <v>0</v>
      </c>
      <c r="DP14" s="1">
        <f t="shared" si="14"/>
        <v>0</v>
      </c>
      <c r="DQ14" s="1">
        <f t="shared" si="14"/>
        <v>0</v>
      </c>
      <c r="DR14" s="2">
        <v>0</v>
      </c>
      <c r="DS14" s="2">
        <f t="shared" si="15"/>
        <v>0</v>
      </c>
      <c r="DT14" s="1">
        <f t="shared" si="16"/>
        <v>0</v>
      </c>
      <c r="DU14" s="2">
        <f>SUM(CY14/30,DL14,DR14,DS14)</f>
        <v>1.5621031746031746</v>
      </c>
    </row>
    <row r="15" spans="1:125" ht="16" customHeight="1">
      <c r="A15" t="s">
        <v>0</v>
      </c>
      <c r="B15" t="s">
        <v>1</v>
      </c>
      <c r="C15" t="s">
        <v>2</v>
      </c>
      <c r="D15" t="s">
        <v>115</v>
      </c>
      <c r="E15" s="1" t="s">
        <v>4</v>
      </c>
      <c r="F15" s="1"/>
      <c r="G15" s="1"/>
      <c r="H15" s="1" t="s">
        <v>5</v>
      </c>
      <c r="I15" s="1"/>
      <c r="J15" s="1"/>
      <c r="K15" s="1" t="s">
        <v>5</v>
      </c>
      <c r="L15" s="1" t="s">
        <v>5</v>
      </c>
      <c r="M15" s="1"/>
      <c r="N15" s="1" t="s">
        <v>116</v>
      </c>
      <c r="O15" s="1" t="s">
        <v>117</v>
      </c>
      <c r="P15" s="1" t="s">
        <v>8</v>
      </c>
      <c r="Q15" s="1" t="s">
        <v>8</v>
      </c>
      <c r="R15" s="1" t="s">
        <v>8</v>
      </c>
      <c r="S15" s="1" t="s">
        <v>8</v>
      </c>
      <c r="T15" s="1" t="s">
        <v>4</v>
      </c>
      <c r="U15" s="1" t="s">
        <v>4</v>
      </c>
      <c r="V15" s="1" t="s">
        <v>4</v>
      </c>
      <c r="W15" s="1" t="s">
        <v>4</v>
      </c>
      <c r="X15" s="1" t="s">
        <v>4</v>
      </c>
      <c r="Y15" s="1" t="s">
        <v>4</v>
      </c>
      <c r="Z15" s="4">
        <v>29952</v>
      </c>
      <c r="AA15" s="4">
        <v>40148</v>
      </c>
      <c r="AB15" s="1"/>
      <c r="AC15" s="1" t="s">
        <v>52</v>
      </c>
      <c r="AD15" s="1" t="s">
        <v>118</v>
      </c>
      <c r="AE15" s="1" t="s">
        <v>15</v>
      </c>
      <c r="AF15" s="1" t="s">
        <v>12</v>
      </c>
      <c r="AG15" s="1"/>
      <c r="AH15" s="1" t="s">
        <v>13</v>
      </c>
      <c r="AI15" s="1" t="s">
        <v>11</v>
      </c>
      <c r="AJ15" s="1" t="s">
        <v>12</v>
      </c>
      <c r="AK15" s="1"/>
      <c r="AL15" s="1" t="s">
        <v>14</v>
      </c>
      <c r="AM15" s="1" t="s">
        <v>12</v>
      </c>
      <c r="AN15" s="1"/>
      <c r="AO15" s="1" t="s">
        <v>16</v>
      </c>
      <c r="AP15" s="1" t="s">
        <v>12</v>
      </c>
      <c r="AQ15" s="1"/>
      <c r="AR15" s="1" t="s">
        <v>119</v>
      </c>
      <c r="AS15" s="1" t="s">
        <v>120</v>
      </c>
      <c r="AT15" s="1"/>
      <c r="AU15" s="1"/>
      <c r="AV15" s="1"/>
      <c r="AW15" s="1"/>
      <c r="AX15" s="1"/>
      <c r="AY15" s="1" t="s">
        <v>121</v>
      </c>
      <c r="AZ15" s="1" t="s">
        <v>20</v>
      </c>
      <c r="BA15" s="1" t="s">
        <v>122</v>
      </c>
      <c r="BB15" s="1" t="s">
        <v>22</v>
      </c>
      <c r="BC15" s="1" t="s">
        <v>123</v>
      </c>
      <c r="BD15" s="1" t="s">
        <v>124</v>
      </c>
      <c r="BE15" s="1" t="s">
        <v>124</v>
      </c>
      <c r="BF15" s="1"/>
      <c r="BG15" s="1"/>
      <c r="BH15" s="1"/>
      <c r="BI15" s="1" t="s">
        <v>5</v>
      </c>
      <c r="BJ15" s="1"/>
      <c r="BK15" s="1" t="s">
        <v>42</v>
      </c>
      <c r="BL15" s="1" t="s">
        <v>24</v>
      </c>
      <c r="BM15" s="1" t="s">
        <v>43</v>
      </c>
      <c r="BN15" s="1" t="s">
        <v>5</v>
      </c>
      <c r="BO15" s="1" t="s">
        <v>5</v>
      </c>
      <c r="BP15" s="1"/>
      <c r="BQ15" s="1"/>
      <c r="BR15" s="1"/>
      <c r="BS15" s="1" t="s">
        <v>25</v>
      </c>
      <c r="BT15" s="1" t="s">
        <v>5</v>
      </c>
      <c r="BU15" s="1" t="s">
        <v>26</v>
      </c>
      <c r="BV15" s="1" t="s">
        <v>27</v>
      </c>
      <c r="BW15" s="1" t="s">
        <v>125</v>
      </c>
      <c r="BX15" s="1"/>
      <c r="BY15" s="1"/>
      <c r="BZ15" s="1" t="s">
        <v>29</v>
      </c>
      <c r="CA15" s="1">
        <v>1366</v>
      </c>
      <c r="CB15" s="1" t="s">
        <v>30</v>
      </c>
      <c r="CC15" s="1" t="s">
        <v>126</v>
      </c>
      <c r="CD15" s="1"/>
      <c r="CE15" s="1"/>
      <c r="CF15" s="1" t="s">
        <v>73</v>
      </c>
      <c r="CG15" s="1" t="s">
        <v>33</v>
      </c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2">
        <f t="shared" si="0"/>
        <v>27.916666666666668</v>
      </c>
      <c r="CZ15" s="2">
        <f t="shared" si="1"/>
        <v>0.75</v>
      </c>
      <c r="DA15" s="2">
        <f t="shared" si="2"/>
        <v>0.33333333333333331</v>
      </c>
      <c r="DB15" s="2">
        <f t="shared" si="3"/>
        <v>0.8571428571428571</v>
      </c>
      <c r="DC15" s="2">
        <f t="shared" si="4"/>
        <v>0.5</v>
      </c>
      <c r="DD15" s="2">
        <f t="shared" si="5"/>
        <v>0.5</v>
      </c>
      <c r="DE15" s="2">
        <f t="shared" si="6"/>
        <v>1</v>
      </c>
      <c r="DF15" s="2">
        <f t="shared" si="7"/>
        <v>1</v>
      </c>
      <c r="DG15" s="2">
        <f t="shared" si="8"/>
        <v>0.7142857142857143</v>
      </c>
      <c r="DH15" s="2">
        <f t="shared" si="9"/>
        <v>2</v>
      </c>
      <c r="DI15" s="2">
        <f t="shared" si="10"/>
        <v>1</v>
      </c>
      <c r="DJ15" s="2">
        <f t="shared" si="11"/>
        <v>0</v>
      </c>
      <c r="DK15" s="2"/>
      <c r="DL15" s="2">
        <f t="shared" si="13"/>
        <v>0.72123015873015872</v>
      </c>
      <c r="DM15" s="1" t="str">
        <f>BA15</f>
        <v>0.25 x 0.25 deg</v>
      </c>
      <c r="DN15" s="1" t="str">
        <f>BB15</f>
        <v>n/a</v>
      </c>
      <c r="DO15" s="11"/>
      <c r="DP15" s="1" t="str">
        <f>BD15</f>
        <v>tbd</v>
      </c>
      <c r="DQ15" s="1" t="str">
        <f>BE15</f>
        <v>tbd</v>
      </c>
      <c r="DR15" s="7">
        <v>0.4</v>
      </c>
      <c r="DS15" s="2">
        <f t="shared" si="15"/>
        <v>1</v>
      </c>
      <c r="DT15" s="1" t="str">
        <f t="shared" si="16"/>
        <v>Cloud Feedback, Climate Modelling</v>
      </c>
      <c r="DU15" s="2">
        <f>SUM(CY15/30,DL15,DR15,DS15)</f>
        <v>3.0517857142857143</v>
      </c>
    </row>
    <row r="16" spans="1:125" ht="16" customHeight="1">
      <c r="A16" t="s">
        <v>0</v>
      </c>
      <c r="B16" t="s">
        <v>1</v>
      </c>
      <c r="C16" t="s">
        <v>2</v>
      </c>
      <c r="D16" t="s">
        <v>127</v>
      </c>
      <c r="E16" s="1" t="s">
        <v>4</v>
      </c>
      <c r="F16" s="1"/>
      <c r="G16" s="1"/>
      <c r="H16" s="1" t="s">
        <v>5</v>
      </c>
      <c r="I16" s="1"/>
      <c r="J16" s="1"/>
      <c r="K16" s="1" t="s">
        <v>5</v>
      </c>
      <c r="L16" s="1" t="s">
        <v>5</v>
      </c>
      <c r="M16" s="1"/>
      <c r="N16" s="1" t="s">
        <v>128</v>
      </c>
      <c r="O16" s="1" t="s">
        <v>129</v>
      </c>
      <c r="P16" s="1" t="s">
        <v>4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  <c r="V16" s="1" t="s">
        <v>4</v>
      </c>
      <c r="W16" s="1" t="s">
        <v>4</v>
      </c>
      <c r="X16" s="1" t="s">
        <v>4</v>
      </c>
      <c r="Y16" s="1" t="s">
        <v>4</v>
      </c>
      <c r="Z16" s="4">
        <v>37987</v>
      </c>
      <c r="AA16" s="4">
        <v>40878</v>
      </c>
      <c r="AB16" s="1"/>
      <c r="AC16" s="1" t="s">
        <v>52</v>
      </c>
      <c r="AD16" s="1" t="s">
        <v>10</v>
      </c>
      <c r="AE16" s="1" t="s">
        <v>130</v>
      </c>
      <c r="AF16" s="1" t="s">
        <v>131</v>
      </c>
      <c r="AG16" s="1"/>
      <c r="AH16" s="1" t="s">
        <v>13</v>
      </c>
      <c r="AI16" s="1" t="s">
        <v>132</v>
      </c>
      <c r="AJ16" s="1" t="s">
        <v>131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 t="s">
        <v>133</v>
      </c>
      <c r="AZ16" s="1" t="s">
        <v>134</v>
      </c>
      <c r="BA16" s="1" t="s">
        <v>135</v>
      </c>
      <c r="BB16" s="1" t="s">
        <v>22</v>
      </c>
      <c r="BC16" s="1" t="s">
        <v>136</v>
      </c>
      <c r="BD16" s="1" t="s">
        <v>137</v>
      </c>
      <c r="BE16" s="1" t="s">
        <v>22</v>
      </c>
      <c r="BF16" s="1"/>
      <c r="BG16" s="1"/>
      <c r="BH16" s="1"/>
      <c r="BI16" s="1" t="s">
        <v>5</v>
      </c>
      <c r="BJ16" s="1"/>
      <c r="BK16" s="1" t="s">
        <v>132</v>
      </c>
      <c r="BL16" s="1"/>
      <c r="BM16" s="1" t="s">
        <v>138</v>
      </c>
      <c r="BN16" s="1" t="s">
        <v>5</v>
      </c>
      <c r="BO16" s="1" t="s">
        <v>5</v>
      </c>
      <c r="BP16" s="1"/>
      <c r="BQ16" s="1"/>
      <c r="BR16" s="1"/>
      <c r="BS16" s="1" t="s">
        <v>25</v>
      </c>
      <c r="BT16" s="1" t="s">
        <v>5</v>
      </c>
      <c r="BU16" s="1" t="s">
        <v>26</v>
      </c>
      <c r="BV16" s="1" t="s">
        <v>27</v>
      </c>
      <c r="BW16" s="1" t="s">
        <v>125</v>
      </c>
      <c r="BX16" s="1"/>
      <c r="BY16" s="1"/>
      <c r="BZ16" s="1" t="s">
        <v>29</v>
      </c>
      <c r="CA16" s="1">
        <v>1367</v>
      </c>
      <c r="CB16" s="1" t="s">
        <v>30</v>
      </c>
      <c r="CC16" s="1" t="s">
        <v>139</v>
      </c>
      <c r="CD16" s="1"/>
      <c r="CE16" s="1"/>
      <c r="CF16" s="1" t="s">
        <v>73</v>
      </c>
      <c r="CG16" s="1" t="s">
        <v>33</v>
      </c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2">
        <f t="shared" si="0"/>
        <v>7.916666666666667</v>
      </c>
      <c r="CZ16" s="2">
        <f t="shared" si="1"/>
        <v>0.75</v>
      </c>
      <c r="DA16" s="2">
        <f t="shared" si="2"/>
        <v>0.33333333333333331</v>
      </c>
      <c r="DB16" s="2">
        <f t="shared" si="3"/>
        <v>0.8571428571428571</v>
      </c>
      <c r="DC16" s="2">
        <f t="shared" si="4"/>
        <v>0.5</v>
      </c>
      <c r="DD16" s="2">
        <f t="shared" si="5"/>
        <v>0.5</v>
      </c>
      <c r="DE16" s="2">
        <f t="shared" si="6"/>
        <v>1</v>
      </c>
      <c r="DF16" s="2">
        <f t="shared" si="7"/>
        <v>1</v>
      </c>
      <c r="DG16" s="2">
        <f t="shared" si="8"/>
        <v>0.7142857142857143</v>
      </c>
      <c r="DH16" s="2">
        <f t="shared" si="9"/>
        <v>2</v>
      </c>
      <c r="DI16" s="2">
        <f t="shared" si="10"/>
        <v>1</v>
      </c>
      <c r="DJ16" s="2">
        <f t="shared" si="11"/>
        <v>0</v>
      </c>
      <c r="DK16" s="2">
        <f t="shared" ref="DK16:DK32" si="17">(COUNTIF(U16,"*")+COUNTIF(W16,"*")+COUNTIF(BO16,"y*"))/3</f>
        <v>0.66666666666666663</v>
      </c>
      <c r="DL16" s="2">
        <f t="shared" si="13"/>
        <v>0.7767857142857143</v>
      </c>
      <c r="DM16" s="1" t="str">
        <f t="shared" ref="DM16:DQ32" si="18">BA16</f>
        <v>0.05 x 0.05 deg</v>
      </c>
      <c r="DN16" s="1" t="str">
        <f t="shared" si="18"/>
        <v>n/a</v>
      </c>
      <c r="DO16" s="11" t="str">
        <f t="shared" si="18"/>
        <v>hourly, daily, monthly</v>
      </c>
      <c r="DP16" s="1" t="str">
        <f t="shared" si="18"/>
        <v>bias: -1.7%, rms: 33.6%</v>
      </c>
      <c r="DQ16" s="1" t="str">
        <f t="shared" si="18"/>
        <v>n/a</v>
      </c>
      <c r="DR16" s="2">
        <v>0.8</v>
      </c>
      <c r="DS16" s="2">
        <f t="shared" si="15"/>
        <v>1</v>
      </c>
      <c r="DT16" s="1" t="str">
        <f t="shared" si="16"/>
        <v>Climate Research, Cloud Physics</v>
      </c>
      <c r="DU16" s="2">
        <f>SUM(CY16/30,DL16,DR16,DS16)</f>
        <v>2.8406746031746035</v>
      </c>
    </row>
    <row r="17" spans="1:125" ht="16" customHeight="1">
      <c r="A17" t="s">
        <v>0</v>
      </c>
      <c r="B17" t="s">
        <v>1</v>
      </c>
      <c r="C17" t="s">
        <v>2</v>
      </c>
      <c r="D17" t="s">
        <v>140</v>
      </c>
      <c r="E17" s="1" t="s">
        <v>4</v>
      </c>
      <c r="F17" s="1"/>
      <c r="G17" s="1"/>
      <c r="H17" s="1" t="s">
        <v>5</v>
      </c>
      <c r="I17" s="1"/>
      <c r="J17" s="1"/>
      <c r="K17" s="1" t="s">
        <v>5</v>
      </c>
      <c r="L17" s="1" t="s">
        <v>5</v>
      </c>
      <c r="M17" s="1"/>
      <c r="N17" s="1" t="s">
        <v>141</v>
      </c>
      <c r="O17" s="1" t="s">
        <v>142</v>
      </c>
      <c r="P17" s="1" t="s">
        <v>8</v>
      </c>
      <c r="Q17" s="1" t="s">
        <v>8</v>
      </c>
      <c r="R17" s="1" t="s">
        <v>8</v>
      </c>
      <c r="S17" s="1" t="s">
        <v>8</v>
      </c>
      <c r="T17" s="1" t="s">
        <v>4</v>
      </c>
      <c r="U17" s="1" t="s">
        <v>4</v>
      </c>
      <c r="V17" s="1" t="s">
        <v>4</v>
      </c>
      <c r="W17" s="1" t="s">
        <v>4</v>
      </c>
      <c r="X17" s="1" t="s">
        <v>4</v>
      </c>
      <c r="Y17" s="1" t="s">
        <v>4</v>
      </c>
      <c r="Z17" s="4">
        <v>29952</v>
      </c>
      <c r="AA17" s="4">
        <v>41609</v>
      </c>
      <c r="AB17" s="1"/>
      <c r="AC17" s="1" t="s">
        <v>143</v>
      </c>
      <c r="AD17" s="1" t="s">
        <v>10</v>
      </c>
      <c r="AE17" s="1" t="s">
        <v>17</v>
      </c>
      <c r="AF17" s="1" t="s">
        <v>12</v>
      </c>
      <c r="AG17" s="1"/>
      <c r="AH17" s="1" t="s">
        <v>13</v>
      </c>
      <c r="AI17" s="1" t="s">
        <v>11</v>
      </c>
      <c r="AJ17" s="1" t="s">
        <v>12</v>
      </c>
      <c r="AK17" s="1"/>
      <c r="AL17" s="1" t="s">
        <v>15</v>
      </c>
      <c r="AM17" s="1" t="s">
        <v>12</v>
      </c>
      <c r="AN17" s="1"/>
      <c r="AO17" s="1" t="s">
        <v>144</v>
      </c>
      <c r="AP17" s="1"/>
      <c r="AQ17" s="1"/>
      <c r="AR17" s="1" t="s">
        <v>16</v>
      </c>
      <c r="AS17" s="1"/>
      <c r="AT17" s="1"/>
      <c r="AU17" s="1" t="s">
        <v>18</v>
      </c>
      <c r="AV17" s="1"/>
      <c r="AW17" s="1"/>
      <c r="AX17" s="1"/>
      <c r="AY17" s="8" t="s">
        <v>145</v>
      </c>
      <c r="AZ17" s="1" t="s">
        <v>20</v>
      </c>
      <c r="BA17" s="1" t="s">
        <v>146</v>
      </c>
      <c r="BB17" s="1"/>
      <c r="BC17" s="1" t="s">
        <v>23</v>
      </c>
      <c r="BD17" s="1"/>
      <c r="BE17" s="1"/>
      <c r="BF17" s="1"/>
      <c r="BG17" s="1"/>
      <c r="BH17" s="1"/>
      <c r="BI17" s="1" t="s">
        <v>5</v>
      </c>
      <c r="BJ17" s="1"/>
      <c r="BK17" s="1"/>
      <c r="BL17" s="1"/>
      <c r="BM17" s="1"/>
      <c r="BN17" s="1" t="s">
        <v>5</v>
      </c>
      <c r="BO17" s="1" t="s">
        <v>5</v>
      </c>
      <c r="BP17" s="1"/>
      <c r="BQ17" s="1"/>
      <c r="BR17" s="1"/>
      <c r="BS17" s="1"/>
      <c r="BT17" s="1" t="s">
        <v>68</v>
      </c>
      <c r="BU17" s="1" t="s">
        <v>69</v>
      </c>
      <c r="BV17" s="1" t="s">
        <v>27</v>
      </c>
      <c r="BW17" s="1" t="s">
        <v>147</v>
      </c>
      <c r="BX17" s="1"/>
      <c r="BY17" s="1"/>
      <c r="BZ17" s="1"/>
      <c r="CA17" s="1">
        <v>1368</v>
      </c>
      <c r="CB17" s="1" t="s">
        <v>30</v>
      </c>
      <c r="CC17" s="1" t="s">
        <v>148</v>
      </c>
      <c r="CD17" s="1"/>
      <c r="CE17" s="1"/>
      <c r="CF17" s="1" t="s">
        <v>32</v>
      </c>
      <c r="CG17" s="1" t="s">
        <v>33</v>
      </c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2">
        <f t="shared" si="0"/>
        <v>31.916666666666668</v>
      </c>
      <c r="CZ17" s="2">
        <f t="shared" si="1"/>
        <v>0.75</v>
      </c>
      <c r="DA17" s="2">
        <f t="shared" si="2"/>
        <v>0.33333333333333331</v>
      </c>
      <c r="DB17" s="2">
        <f t="shared" si="3"/>
        <v>0.42857142857142855</v>
      </c>
      <c r="DC17" s="2">
        <f t="shared" si="4"/>
        <v>0.5</v>
      </c>
      <c r="DD17" s="2">
        <f t="shared" si="5"/>
        <v>0.5</v>
      </c>
      <c r="DE17" s="2">
        <f t="shared" si="6"/>
        <v>1</v>
      </c>
      <c r="DF17" s="2">
        <f t="shared" si="7"/>
        <v>1</v>
      </c>
      <c r="DG17" s="2">
        <f t="shared" si="8"/>
        <v>0.7142857142857143</v>
      </c>
      <c r="DH17" s="2">
        <f t="shared" si="9"/>
        <v>0</v>
      </c>
      <c r="DI17" s="2">
        <f t="shared" si="10"/>
        <v>1</v>
      </c>
      <c r="DJ17" s="2">
        <f t="shared" si="11"/>
        <v>0</v>
      </c>
      <c r="DK17" s="2">
        <f t="shared" si="17"/>
        <v>0.66666666666666663</v>
      </c>
      <c r="DL17" s="2">
        <f t="shared" si="13"/>
        <v>0.57440476190476197</v>
      </c>
      <c r="DM17" s="1" t="str">
        <f t="shared" si="18"/>
        <v>0.25 x 0.25</v>
      </c>
      <c r="DN17" s="1">
        <f t="shared" si="18"/>
        <v>0</v>
      </c>
      <c r="DO17" s="11" t="str">
        <f t="shared" si="18"/>
        <v>daily and monthly</v>
      </c>
      <c r="DP17" s="1">
        <f t="shared" si="18"/>
        <v>0</v>
      </c>
      <c r="DQ17" s="1">
        <f t="shared" si="18"/>
        <v>0</v>
      </c>
      <c r="DR17" s="2">
        <v>0.4</v>
      </c>
      <c r="DS17" s="2">
        <f t="shared" si="15"/>
        <v>1</v>
      </c>
      <c r="DT17" s="1" t="str">
        <f t="shared" si="16"/>
        <v>Cloud Feedback, Radiation Budget Studies, Energy And Water Cycle</v>
      </c>
      <c r="DU17" s="2">
        <f>SUM(CY17/30,DL17,DR17,DS17)</f>
        <v>3.0382936507936509</v>
      </c>
    </row>
    <row r="18" spans="1:125" ht="16" customHeight="1">
      <c r="A18" t="s">
        <v>149</v>
      </c>
      <c r="B18" t="s">
        <v>1</v>
      </c>
      <c r="C18" t="s">
        <v>2</v>
      </c>
      <c r="D18" t="s">
        <v>140</v>
      </c>
      <c r="E18" s="1" t="s">
        <v>4</v>
      </c>
      <c r="F18" s="1"/>
      <c r="G18" s="1"/>
      <c r="H18" s="1" t="s">
        <v>5</v>
      </c>
      <c r="I18" s="1"/>
      <c r="J18" s="1"/>
      <c r="K18" s="1" t="s">
        <v>5</v>
      </c>
      <c r="L18" s="1" t="s">
        <v>5</v>
      </c>
      <c r="M18" s="1"/>
      <c r="N18" s="1" t="s">
        <v>141</v>
      </c>
      <c r="O18" s="1" t="s">
        <v>150</v>
      </c>
      <c r="P18" s="1" t="s">
        <v>8</v>
      </c>
      <c r="Q18" s="1" t="s">
        <v>8</v>
      </c>
      <c r="R18" s="1" t="s">
        <v>4</v>
      </c>
      <c r="S18" s="1" t="s">
        <v>8</v>
      </c>
      <c r="T18" s="1" t="s">
        <v>4</v>
      </c>
      <c r="U18" s="1" t="s">
        <v>4</v>
      </c>
      <c r="V18" s="1" t="s">
        <v>4</v>
      </c>
      <c r="W18" s="1" t="s">
        <v>4</v>
      </c>
      <c r="X18" s="1" t="s">
        <v>4</v>
      </c>
      <c r="Y18" s="1" t="s">
        <v>4</v>
      </c>
      <c r="Z18" s="4">
        <v>29952</v>
      </c>
      <c r="AA18" s="4">
        <v>42339</v>
      </c>
      <c r="AB18" s="1"/>
      <c r="AC18" s="1" t="s">
        <v>151</v>
      </c>
      <c r="AD18" s="1" t="s">
        <v>10</v>
      </c>
      <c r="AE18" s="1" t="s">
        <v>17</v>
      </c>
      <c r="AF18" s="1" t="s">
        <v>12</v>
      </c>
      <c r="AG18" s="1"/>
      <c r="AH18" s="1" t="s">
        <v>13</v>
      </c>
      <c r="AI18" s="1" t="s">
        <v>11</v>
      </c>
      <c r="AJ18" s="1" t="s">
        <v>12</v>
      </c>
      <c r="AK18" s="1"/>
      <c r="AL18" s="1" t="s">
        <v>15</v>
      </c>
      <c r="AM18" s="1" t="s">
        <v>12</v>
      </c>
      <c r="AN18" s="1"/>
      <c r="AO18" s="1" t="s">
        <v>144</v>
      </c>
      <c r="AP18" s="1"/>
      <c r="AQ18" s="1"/>
      <c r="AR18" s="1" t="s">
        <v>16</v>
      </c>
      <c r="AS18" s="1"/>
      <c r="AT18" s="1"/>
      <c r="AU18" s="1" t="s">
        <v>18</v>
      </c>
      <c r="AV18" s="1"/>
      <c r="AW18" s="1"/>
      <c r="AX18" s="1"/>
      <c r="AY18" s="1" t="s">
        <v>152</v>
      </c>
      <c r="AZ18" s="1" t="s">
        <v>20</v>
      </c>
      <c r="BA18" s="1" t="s">
        <v>146</v>
      </c>
      <c r="BB18" s="1"/>
      <c r="BC18" s="1" t="s">
        <v>23</v>
      </c>
      <c r="BD18" s="1"/>
      <c r="BE18" s="1"/>
      <c r="BF18" s="1"/>
      <c r="BG18" s="1"/>
      <c r="BH18" s="1"/>
      <c r="BI18" s="1" t="s">
        <v>5</v>
      </c>
      <c r="BJ18" s="1"/>
      <c r="BK18" s="1"/>
      <c r="BL18" s="1"/>
      <c r="BM18" s="1"/>
      <c r="BN18" s="1" t="s">
        <v>5</v>
      </c>
      <c r="BO18" s="1" t="s">
        <v>5</v>
      </c>
      <c r="BP18" s="1"/>
      <c r="BQ18" s="1"/>
      <c r="BR18" s="1"/>
      <c r="BS18" s="1"/>
      <c r="BT18" s="1" t="s">
        <v>68</v>
      </c>
      <c r="BU18" s="1" t="s">
        <v>10</v>
      </c>
      <c r="BV18" s="1" t="s">
        <v>27</v>
      </c>
      <c r="BW18" s="1"/>
      <c r="BX18" s="1"/>
      <c r="BY18" s="1"/>
      <c r="BZ18" s="1"/>
      <c r="CA18" s="1">
        <v>1369</v>
      </c>
      <c r="CB18" s="1" t="s">
        <v>30</v>
      </c>
      <c r="CC18" s="1" t="s">
        <v>153</v>
      </c>
      <c r="CD18" s="1"/>
      <c r="CE18" s="1"/>
      <c r="CF18" s="1" t="s">
        <v>32</v>
      </c>
      <c r="CG18" s="1" t="s">
        <v>33</v>
      </c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2">
        <f t="shared" si="0"/>
        <v>33.916666666666664</v>
      </c>
      <c r="CZ18" s="2">
        <f t="shared" si="1"/>
        <v>0.75</v>
      </c>
      <c r="DA18" s="2">
        <f t="shared" si="2"/>
        <v>0.33333333333333331</v>
      </c>
      <c r="DB18" s="2">
        <f t="shared" si="3"/>
        <v>0.42857142857142855</v>
      </c>
      <c r="DC18" s="2">
        <f t="shared" si="4"/>
        <v>0.5</v>
      </c>
      <c r="DD18" s="2">
        <f t="shared" si="5"/>
        <v>0.5</v>
      </c>
      <c r="DE18" s="2">
        <f t="shared" si="6"/>
        <v>1</v>
      </c>
      <c r="DF18" s="2">
        <f t="shared" si="7"/>
        <v>1</v>
      </c>
      <c r="DG18" s="2">
        <f t="shared" si="8"/>
        <v>0.42857142857142855</v>
      </c>
      <c r="DH18" s="2">
        <f t="shared" si="9"/>
        <v>0</v>
      </c>
      <c r="DI18" s="2">
        <f t="shared" si="10"/>
        <v>1</v>
      </c>
      <c r="DJ18" s="2">
        <f t="shared" si="11"/>
        <v>0</v>
      </c>
      <c r="DK18" s="2">
        <f t="shared" si="17"/>
        <v>0.66666666666666663</v>
      </c>
      <c r="DL18" s="2">
        <f t="shared" si="13"/>
        <v>0.55059523809523814</v>
      </c>
      <c r="DM18" s="1" t="str">
        <f t="shared" si="18"/>
        <v>0.25 x 0.25</v>
      </c>
      <c r="DN18" s="1">
        <f t="shared" si="18"/>
        <v>0</v>
      </c>
      <c r="DO18" s="11" t="str">
        <f t="shared" si="18"/>
        <v>daily and monthly</v>
      </c>
      <c r="DP18" s="1">
        <f t="shared" si="18"/>
        <v>0</v>
      </c>
      <c r="DQ18" s="1">
        <f t="shared" si="18"/>
        <v>0</v>
      </c>
      <c r="DR18" s="7">
        <v>0.4</v>
      </c>
      <c r="DS18" s="2">
        <f t="shared" si="15"/>
        <v>1</v>
      </c>
      <c r="DT18" s="1" t="str">
        <f t="shared" si="16"/>
        <v>Cloud Feedback, Radiation Budget Studies, Energy And Water Cycle</v>
      </c>
      <c r="DU18" s="2">
        <f>SUM(CY18/30,DL18,DR18,DS18)</f>
        <v>3.0811507936507936</v>
      </c>
    </row>
    <row r="19" spans="1:125" ht="16" customHeight="1">
      <c r="A19" t="s">
        <v>149</v>
      </c>
      <c r="B19" t="s">
        <v>1</v>
      </c>
      <c r="C19" t="s">
        <v>2</v>
      </c>
      <c r="D19" t="s">
        <v>154</v>
      </c>
      <c r="E19" s="1" t="s">
        <v>4</v>
      </c>
      <c r="F19" s="1"/>
      <c r="G19" s="1"/>
      <c r="H19" s="1" t="s">
        <v>5</v>
      </c>
      <c r="I19" s="1"/>
      <c r="J19" s="1"/>
      <c r="K19" s="1" t="s">
        <v>5</v>
      </c>
      <c r="L19" s="1" t="s">
        <v>5</v>
      </c>
      <c r="M19" s="1"/>
      <c r="N19" s="1" t="s">
        <v>141</v>
      </c>
      <c r="O19" s="1" t="s">
        <v>155</v>
      </c>
      <c r="P19" s="1" t="s">
        <v>8</v>
      </c>
      <c r="Q19" s="1" t="s">
        <v>8</v>
      </c>
      <c r="R19" s="1" t="s">
        <v>4</v>
      </c>
      <c r="S19" s="1" t="s">
        <v>8</v>
      </c>
      <c r="T19" s="1" t="s">
        <v>4</v>
      </c>
      <c r="U19" s="1" t="s">
        <v>4</v>
      </c>
      <c r="V19" s="1" t="s">
        <v>4</v>
      </c>
      <c r="W19" s="1" t="s">
        <v>4</v>
      </c>
      <c r="X19" s="1" t="s">
        <v>4</v>
      </c>
      <c r="Y19" s="1" t="s">
        <v>4</v>
      </c>
      <c r="Z19" s="4">
        <v>29952</v>
      </c>
      <c r="AA19" s="4">
        <v>41609</v>
      </c>
      <c r="AB19" s="1"/>
      <c r="AC19" s="1" t="s">
        <v>151</v>
      </c>
      <c r="AD19" s="1" t="s">
        <v>10</v>
      </c>
      <c r="AE19" s="1" t="s">
        <v>17</v>
      </c>
      <c r="AF19" s="1" t="s">
        <v>12</v>
      </c>
      <c r="AG19" s="1"/>
      <c r="AH19" s="1" t="s">
        <v>13</v>
      </c>
      <c r="AI19" s="1" t="s">
        <v>11</v>
      </c>
      <c r="AJ19" s="1" t="s">
        <v>12</v>
      </c>
      <c r="AK19" s="1"/>
      <c r="AL19" s="1" t="s">
        <v>15</v>
      </c>
      <c r="AM19" s="1" t="s">
        <v>12</v>
      </c>
      <c r="AN19" s="1"/>
      <c r="AO19" s="1" t="s">
        <v>144</v>
      </c>
      <c r="AP19" s="1"/>
      <c r="AQ19" s="1"/>
      <c r="AR19" s="1" t="s">
        <v>16</v>
      </c>
      <c r="AS19" s="1"/>
      <c r="AT19" s="1"/>
      <c r="AU19" s="1" t="s">
        <v>18</v>
      </c>
      <c r="AV19" s="1"/>
      <c r="AW19" s="1"/>
      <c r="AX19" s="1"/>
      <c r="AY19" s="1" t="s">
        <v>152</v>
      </c>
      <c r="AZ19" s="1" t="s">
        <v>20</v>
      </c>
      <c r="BA19" s="1" t="s">
        <v>146</v>
      </c>
      <c r="BB19" s="1"/>
      <c r="BC19" s="1" t="s">
        <v>23</v>
      </c>
      <c r="BD19" s="1">
        <v>25</v>
      </c>
      <c r="BE19" s="1">
        <v>10</v>
      </c>
      <c r="BF19" s="1"/>
      <c r="BG19" s="1"/>
      <c r="BH19" s="1"/>
      <c r="BI19" s="1" t="s">
        <v>5</v>
      </c>
      <c r="BJ19" s="1"/>
      <c r="BK19" s="1"/>
      <c r="BL19" s="1"/>
      <c r="BM19" s="1"/>
      <c r="BN19" s="1" t="s">
        <v>5</v>
      </c>
      <c r="BO19" s="1" t="s">
        <v>5</v>
      </c>
      <c r="BP19" s="1"/>
      <c r="BQ19" s="1"/>
      <c r="BR19" s="1"/>
      <c r="BS19" s="1"/>
      <c r="BT19" s="1" t="s">
        <v>68</v>
      </c>
      <c r="BU19" s="1" t="s">
        <v>10</v>
      </c>
      <c r="BV19" s="1" t="s">
        <v>27</v>
      </c>
      <c r="BW19" s="1"/>
      <c r="BX19" s="1"/>
      <c r="BY19" s="1"/>
      <c r="BZ19" s="1"/>
      <c r="CA19" s="1">
        <v>1370</v>
      </c>
      <c r="CB19" s="1" t="s">
        <v>30</v>
      </c>
      <c r="CC19" s="1" t="s">
        <v>156</v>
      </c>
      <c r="CD19" s="1"/>
      <c r="CE19" s="1"/>
      <c r="CF19" s="1" t="s">
        <v>73</v>
      </c>
      <c r="CG19" s="1" t="s">
        <v>33</v>
      </c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2">
        <f t="shared" si="0"/>
        <v>31.916666666666668</v>
      </c>
      <c r="CZ19" s="2">
        <f t="shared" si="1"/>
        <v>0.75</v>
      </c>
      <c r="DA19" s="2">
        <f t="shared" si="2"/>
        <v>0.33333333333333331</v>
      </c>
      <c r="DB19" s="2">
        <f t="shared" si="3"/>
        <v>0.7142857142857143</v>
      </c>
      <c r="DC19" s="2">
        <f t="shared" si="4"/>
        <v>0.5</v>
      </c>
      <c r="DD19" s="2">
        <f t="shared" si="5"/>
        <v>0.5</v>
      </c>
      <c r="DE19" s="2">
        <f t="shared" si="6"/>
        <v>1</v>
      </c>
      <c r="DF19" s="2">
        <f t="shared" si="7"/>
        <v>1</v>
      </c>
      <c r="DG19" s="2">
        <f t="shared" si="8"/>
        <v>0.42857142857142855</v>
      </c>
      <c r="DH19" s="2">
        <f t="shared" si="9"/>
        <v>0</v>
      </c>
      <c r="DI19" s="2">
        <f t="shared" si="10"/>
        <v>1</v>
      </c>
      <c r="DJ19" s="2">
        <f t="shared" si="11"/>
        <v>0</v>
      </c>
      <c r="DK19" s="2">
        <f t="shared" si="17"/>
        <v>0.66666666666666663</v>
      </c>
      <c r="DL19" s="2">
        <f t="shared" si="13"/>
        <v>0.57440476190476197</v>
      </c>
      <c r="DM19" s="1" t="str">
        <f t="shared" si="18"/>
        <v>0.25 x 0.25</v>
      </c>
      <c r="DN19" s="1">
        <f t="shared" si="18"/>
        <v>0</v>
      </c>
      <c r="DO19" s="11" t="str">
        <f t="shared" si="18"/>
        <v>daily and monthly</v>
      </c>
      <c r="DP19" s="1">
        <f t="shared" si="18"/>
        <v>25</v>
      </c>
      <c r="DQ19" s="1">
        <f t="shared" si="18"/>
        <v>10</v>
      </c>
      <c r="DR19" s="7">
        <v>0.4</v>
      </c>
      <c r="DS19" s="2">
        <f t="shared" si="15"/>
        <v>1</v>
      </c>
      <c r="DT19" s="1" t="str">
        <f t="shared" si="16"/>
        <v>Cloud Feedback, Radiation Budget Studies, Energy And Water Cycle</v>
      </c>
      <c r="DU19" s="2">
        <f>SUM(CY19/30,DL19,DR19,DS19)</f>
        <v>3.0382936507936509</v>
      </c>
    </row>
    <row r="20" spans="1:125" ht="16" customHeight="1">
      <c r="A20" t="s">
        <v>149</v>
      </c>
      <c r="B20" t="s">
        <v>1</v>
      </c>
      <c r="C20" t="s">
        <v>2</v>
      </c>
      <c r="D20" t="s">
        <v>157</v>
      </c>
      <c r="E20" s="1" t="s">
        <v>4</v>
      </c>
      <c r="F20" s="1"/>
      <c r="G20" s="1"/>
      <c r="H20" s="1" t="s">
        <v>5</v>
      </c>
      <c r="I20" s="1"/>
      <c r="J20" s="1"/>
      <c r="K20" s="1" t="s">
        <v>5</v>
      </c>
      <c r="L20" s="1" t="s">
        <v>5</v>
      </c>
      <c r="M20" s="1"/>
      <c r="N20" s="1" t="s">
        <v>141</v>
      </c>
      <c r="O20" s="1" t="s">
        <v>158</v>
      </c>
      <c r="P20" s="1" t="s">
        <v>8</v>
      </c>
      <c r="Q20" s="1" t="s">
        <v>8</v>
      </c>
      <c r="R20" s="1" t="s">
        <v>4</v>
      </c>
      <c r="S20" s="1" t="s">
        <v>8</v>
      </c>
      <c r="T20" s="1" t="s">
        <v>4</v>
      </c>
      <c r="U20" s="1" t="s">
        <v>4</v>
      </c>
      <c r="V20" s="1" t="s">
        <v>4</v>
      </c>
      <c r="W20" s="1" t="s">
        <v>4</v>
      </c>
      <c r="X20" s="1" t="s">
        <v>4</v>
      </c>
      <c r="Y20" s="1" t="s">
        <v>4</v>
      </c>
      <c r="Z20" s="4">
        <v>29952</v>
      </c>
      <c r="AA20" s="4">
        <v>42339</v>
      </c>
      <c r="AB20" s="1"/>
      <c r="AC20" s="1" t="s">
        <v>151</v>
      </c>
      <c r="AD20" s="1" t="s">
        <v>10</v>
      </c>
      <c r="AE20" s="1" t="s">
        <v>17</v>
      </c>
      <c r="AF20" s="1" t="s">
        <v>12</v>
      </c>
      <c r="AG20" s="1"/>
      <c r="AH20" s="1" t="s">
        <v>13</v>
      </c>
      <c r="AI20" s="1" t="s">
        <v>11</v>
      </c>
      <c r="AJ20" s="1" t="s">
        <v>12</v>
      </c>
      <c r="AK20" s="1"/>
      <c r="AL20" s="1" t="s">
        <v>15</v>
      </c>
      <c r="AM20" s="1" t="s">
        <v>12</v>
      </c>
      <c r="AN20" s="1"/>
      <c r="AO20" s="1" t="s">
        <v>144</v>
      </c>
      <c r="AP20" s="1"/>
      <c r="AQ20" s="1"/>
      <c r="AR20" s="1" t="s">
        <v>16</v>
      </c>
      <c r="AS20" s="1"/>
      <c r="AT20" s="1"/>
      <c r="AU20" s="1" t="s">
        <v>18</v>
      </c>
      <c r="AV20" s="1"/>
      <c r="AW20" s="1"/>
      <c r="AX20" s="1"/>
      <c r="AY20" s="1" t="s">
        <v>152</v>
      </c>
      <c r="AZ20" s="1" t="s">
        <v>20</v>
      </c>
      <c r="BA20" s="1" t="s">
        <v>146</v>
      </c>
      <c r="BB20" s="1"/>
      <c r="BC20" s="1" t="s">
        <v>23</v>
      </c>
      <c r="BD20" s="1"/>
      <c r="BE20" s="1"/>
      <c r="BF20" s="1"/>
      <c r="BG20" s="1"/>
      <c r="BH20" s="1"/>
      <c r="BI20" s="1" t="s">
        <v>5</v>
      </c>
      <c r="BJ20" s="1"/>
      <c r="BK20" s="1"/>
      <c r="BL20" s="1"/>
      <c r="BM20" s="1"/>
      <c r="BN20" s="1" t="s">
        <v>5</v>
      </c>
      <c r="BO20" s="1" t="s">
        <v>5</v>
      </c>
      <c r="BP20" s="1"/>
      <c r="BQ20" s="1"/>
      <c r="BR20" s="1"/>
      <c r="BS20" s="1"/>
      <c r="BT20" s="1" t="s">
        <v>68</v>
      </c>
      <c r="BU20" s="1" t="s">
        <v>10</v>
      </c>
      <c r="BV20" s="1" t="s">
        <v>27</v>
      </c>
      <c r="BW20" s="1"/>
      <c r="BX20" s="1"/>
      <c r="BY20" s="1"/>
      <c r="BZ20" s="1"/>
      <c r="CA20" s="1">
        <v>1371</v>
      </c>
      <c r="CB20" s="1" t="s">
        <v>30</v>
      </c>
      <c r="CC20" s="1" t="s">
        <v>159</v>
      </c>
      <c r="CD20" s="1"/>
      <c r="CE20" s="1"/>
      <c r="CF20" s="1" t="s">
        <v>73</v>
      </c>
      <c r="CG20" s="1" t="s">
        <v>33</v>
      </c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2">
        <f t="shared" si="0"/>
        <v>33.916666666666664</v>
      </c>
      <c r="CZ20" s="2">
        <f t="shared" si="1"/>
        <v>0.75</v>
      </c>
      <c r="DA20" s="2">
        <f t="shared" si="2"/>
        <v>0.33333333333333331</v>
      </c>
      <c r="DB20" s="2">
        <f t="shared" si="3"/>
        <v>0.42857142857142855</v>
      </c>
      <c r="DC20" s="2">
        <f t="shared" si="4"/>
        <v>0.5</v>
      </c>
      <c r="DD20" s="2">
        <f t="shared" si="5"/>
        <v>0.5</v>
      </c>
      <c r="DE20" s="2">
        <f t="shared" si="6"/>
        <v>1</v>
      </c>
      <c r="DF20" s="2">
        <f t="shared" si="7"/>
        <v>1</v>
      </c>
      <c r="DG20" s="2">
        <f t="shared" si="8"/>
        <v>0.42857142857142855</v>
      </c>
      <c r="DH20" s="2">
        <f t="shared" si="9"/>
        <v>0</v>
      </c>
      <c r="DI20" s="2">
        <f t="shared" si="10"/>
        <v>1</v>
      </c>
      <c r="DJ20" s="2">
        <f t="shared" si="11"/>
        <v>0</v>
      </c>
      <c r="DK20" s="2">
        <f t="shared" si="17"/>
        <v>0.66666666666666663</v>
      </c>
      <c r="DL20" s="2">
        <f t="shared" si="13"/>
        <v>0.55059523809523814</v>
      </c>
      <c r="DM20" s="1" t="str">
        <f t="shared" si="18"/>
        <v>0.25 x 0.25</v>
      </c>
      <c r="DN20" s="1">
        <f t="shared" si="18"/>
        <v>0</v>
      </c>
      <c r="DO20" s="11" t="str">
        <f t="shared" si="18"/>
        <v>daily and monthly</v>
      </c>
      <c r="DP20" s="1">
        <f t="shared" si="18"/>
        <v>0</v>
      </c>
      <c r="DQ20" s="1">
        <f t="shared" si="18"/>
        <v>0</v>
      </c>
      <c r="DR20" s="7">
        <v>0.4</v>
      </c>
      <c r="DS20" s="2">
        <f t="shared" si="15"/>
        <v>1</v>
      </c>
      <c r="DT20" s="1" t="str">
        <f t="shared" si="16"/>
        <v>Cloud Feedback, Radiation Budget Studies, Energy And Water Cycle</v>
      </c>
      <c r="DU20" s="2">
        <f>SUM(CY20/30,DL20,DR20,DS20)</f>
        <v>3.0811507936507936</v>
      </c>
    </row>
    <row r="21" spans="1:125" ht="16" customHeight="1">
      <c r="A21" t="s">
        <v>149</v>
      </c>
      <c r="B21" t="s">
        <v>1</v>
      </c>
      <c r="C21" t="s">
        <v>2</v>
      </c>
      <c r="D21" t="s">
        <v>160</v>
      </c>
      <c r="E21" s="1" t="s">
        <v>4</v>
      </c>
      <c r="F21" s="1"/>
      <c r="G21" s="1"/>
      <c r="H21" s="1" t="s">
        <v>5</v>
      </c>
      <c r="I21" s="1"/>
      <c r="J21" s="1"/>
      <c r="K21" s="1" t="s">
        <v>5</v>
      </c>
      <c r="L21" s="1" t="s">
        <v>5</v>
      </c>
      <c r="M21" s="1"/>
      <c r="N21" s="1" t="s">
        <v>141</v>
      </c>
      <c r="O21" s="1" t="s">
        <v>161</v>
      </c>
      <c r="P21" s="1" t="s">
        <v>8</v>
      </c>
      <c r="Q21" s="1" t="s">
        <v>8</v>
      </c>
      <c r="R21" s="1" t="s">
        <v>4</v>
      </c>
      <c r="S21" s="1" t="s">
        <v>8</v>
      </c>
      <c r="T21" s="1" t="s">
        <v>4</v>
      </c>
      <c r="U21" s="1" t="s">
        <v>4</v>
      </c>
      <c r="V21" s="1" t="s">
        <v>4</v>
      </c>
      <c r="W21" s="1" t="s">
        <v>4</v>
      </c>
      <c r="X21" s="1" t="s">
        <v>4</v>
      </c>
      <c r="Y21" s="1" t="s">
        <v>4</v>
      </c>
      <c r="Z21" s="4">
        <v>29952</v>
      </c>
      <c r="AA21" s="4">
        <v>41609</v>
      </c>
      <c r="AB21" s="1"/>
      <c r="AC21" s="1" t="s">
        <v>151</v>
      </c>
      <c r="AD21" s="1" t="s">
        <v>10</v>
      </c>
      <c r="AE21" s="1" t="s">
        <v>17</v>
      </c>
      <c r="AF21" s="1" t="s">
        <v>12</v>
      </c>
      <c r="AG21" s="1"/>
      <c r="AH21" s="1" t="s">
        <v>13</v>
      </c>
      <c r="AI21" s="1" t="s">
        <v>11</v>
      </c>
      <c r="AJ21" s="1" t="s">
        <v>12</v>
      </c>
      <c r="AK21" s="1"/>
      <c r="AL21" s="1" t="s">
        <v>15</v>
      </c>
      <c r="AM21" s="1" t="s">
        <v>12</v>
      </c>
      <c r="AN21" s="1"/>
      <c r="AO21" s="1" t="s">
        <v>144</v>
      </c>
      <c r="AP21" s="1"/>
      <c r="AQ21" s="1"/>
      <c r="AR21" s="1" t="s">
        <v>16</v>
      </c>
      <c r="AS21" s="1"/>
      <c r="AT21" s="1"/>
      <c r="AU21" s="1" t="s">
        <v>18</v>
      </c>
      <c r="AV21" s="1"/>
      <c r="AW21" s="1"/>
      <c r="AX21" s="1"/>
      <c r="AY21" s="1" t="s">
        <v>152</v>
      </c>
      <c r="AZ21" s="1" t="s">
        <v>20</v>
      </c>
      <c r="BA21" s="1" t="s">
        <v>146</v>
      </c>
      <c r="BB21" s="1"/>
      <c r="BC21" s="1" t="s">
        <v>23</v>
      </c>
      <c r="BD21" s="1"/>
      <c r="BE21" s="1"/>
      <c r="BF21" s="1"/>
      <c r="BG21" s="1"/>
      <c r="BH21" s="1"/>
      <c r="BI21" s="1" t="s">
        <v>5</v>
      </c>
      <c r="BJ21" s="1"/>
      <c r="BK21" s="1"/>
      <c r="BL21" s="1"/>
      <c r="BM21" s="1"/>
      <c r="BN21" s="1" t="s">
        <v>5</v>
      </c>
      <c r="BO21" s="1" t="s">
        <v>5</v>
      </c>
      <c r="BP21" s="1"/>
      <c r="BQ21" s="1"/>
      <c r="BR21" s="1"/>
      <c r="BS21" s="1"/>
      <c r="BT21" s="1" t="s">
        <v>68</v>
      </c>
      <c r="BU21" s="1" t="s">
        <v>10</v>
      </c>
      <c r="BV21" s="1" t="s">
        <v>27</v>
      </c>
      <c r="BW21" s="1"/>
      <c r="BX21" s="1"/>
      <c r="BY21" s="1"/>
      <c r="BZ21" s="1"/>
      <c r="CA21" s="1">
        <v>1372</v>
      </c>
      <c r="CB21" s="1" t="s">
        <v>30</v>
      </c>
      <c r="CC21" s="1" t="s">
        <v>162</v>
      </c>
      <c r="CD21" s="1"/>
      <c r="CE21" s="1"/>
      <c r="CF21" s="1" t="s">
        <v>73</v>
      </c>
      <c r="CG21" s="1" t="s">
        <v>33</v>
      </c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2">
        <f t="shared" si="0"/>
        <v>31.916666666666668</v>
      </c>
      <c r="CZ21" s="2">
        <f t="shared" si="1"/>
        <v>0.75</v>
      </c>
      <c r="DA21" s="2">
        <f t="shared" si="2"/>
        <v>0.33333333333333331</v>
      </c>
      <c r="DB21" s="2">
        <f t="shared" si="3"/>
        <v>0.42857142857142855</v>
      </c>
      <c r="DC21" s="2">
        <f t="shared" si="4"/>
        <v>0.5</v>
      </c>
      <c r="DD21" s="2">
        <f t="shared" si="5"/>
        <v>0.5</v>
      </c>
      <c r="DE21" s="2">
        <f t="shared" si="6"/>
        <v>1</v>
      </c>
      <c r="DF21" s="2">
        <f t="shared" si="7"/>
        <v>1</v>
      </c>
      <c r="DG21" s="2">
        <f t="shared" si="8"/>
        <v>0.42857142857142855</v>
      </c>
      <c r="DH21" s="2">
        <f t="shared" si="9"/>
        <v>0</v>
      </c>
      <c r="DI21" s="2">
        <f t="shared" si="10"/>
        <v>1</v>
      </c>
      <c r="DJ21" s="2">
        <f t="shared" si="11"/>
        <v>0</v>
      </c>
      <c r="DK21" s="2">
        <f t="shared" si="17"/>
        <v>0.66666666666666663</v>
      </c>
      <c r="DL21" s="2">
        <f t="shared" si="13"/>
        <v>0.55059523809523814</v>
      </c>
      <c r="DM21" s="1" t="str">
        <f t="shared" si="18"/>
        <v>0.25 x 0.25</v>
      </c>
      <c r="DN21" s="1">
        <f t="shared" si="18"/>
        <v>0</v>
      </c>
      <c r="DO21" s="11" t="str">
        <f t="shared" si="18"/>
        <v>daily and monthly</v>
      </c>
      <c r="DP21" s="1">
        <f t="shared" si="18"/>
        <v>0</v>
      </c>
      <c r="DQ21" s="1">
        <f t="shared" si="18"/>
        <v>0</v>
      </c>
      <c r="DR21" s="7">
        <v>0.4</v>
      </c>
      <c r="DS21" s="2">
        <f t="shared" si="15"/>
        <v>1</v>
      </c>
      <c r="DT21" s="1" t="str">
        <f t="shared" si="16"/>
        <v>Cloud Feedback, Radiation Budget Studies, Energy And Water Cycle</v>
      </c>
      <c r="DU21" s="2">
        <f>SUM(CY21/30,DL21,DR21,DS21)</f>
        <v>3.0144841269841272</v>
      </c>
    </row>
    <row r="22" spans="1:125" ht="16" customHeight="1">
      <c r="A22" t="s">
        <v>149</v>
      </c>
      <c r="B22" t="s">
        <v>1</v>
      </c>
      <c r="C22" t="s">
        <v>2</v>
      </c>
      <c r="D22" t="s">
        <v>163</v>
      </c>
      <c r="E22" s="1" t="s">
        <v>4</v>
      </c>
      <c r="F22" s="1"/>
      <c r="G22" s="1"/>
      <c r="H22" s="1" t="s">
        <v>5</v>
      </c>
      <c r="I22" s="1"/>
      <c r="J22" s="1"/>
      <c r="K22" s="1" t="s">
        <v>5</v>
      </c>
      <c r="L22" s="1" t="s">
        <v>5</v>
      </c>
      <c r="M22" s="1"/>
      <c r="N22" s="1" t="s">
        <v>141</v>
      </c>
      <c r="O22" s="1" t="s">
        <v>164</v>
      </c>
      <c r="P22" s="1" t="s">
        <v>8</v>
      </c>
      <c r="Q22" s="1" t="s">
        <v>8</v>
      </c>
      <c r="R22" s="1" t="s">
        <v>4</v>
      </c>
      <c r="S22" s="1" t="s">
        <v>8</v>
      </c>
      <c r="T22" s="1" t="s">
        <v>4</v>
      </c>
      <c r="U22" s="1" t="s">
        <v>4</v>
      </c>
      <c r="V22" s="1" t="s">
        <v>4</v>
      </c>
      <c r="W22" s="1" t="s">
        <v>4</v>
      </c>
      <c r="X22" s="1" t="s">
        <v>4</v>
      </c>
      <c r="Y22" s="1" t="s">
        <v>4</v>
      </c>
      <c r="Z22" s="4">
        <v>29952</v>
      </c>
      <c r="AA22" s="4">
        <v>42339</v>
      </c>
      <c r="AB22" s="1"/>
      <c r="AC22" s="1" t="s">
        <v>151</v>
      </c>
      <c r="AD22" s="1" t="s">
        <v>10</v>
      </c>
      <c r="AE22" s="1" t="s">
        <v>17</v>
      </c>
      <c r="AF22" s="1" t="s">
        <v>12</v>
      </c>
      <c r="AG22" s="1"/>
      <c r="AH22" s="1" t="s">
        <v>13</v>
      </c>
      <c r="AI22" s="1" t="s">
        <v>11</v>
      </c>
      <c r="AJ22" s="1" t="s">
        <v>12</v>
      </c>
      <c r="AK22" s="1"/>
      <c r="AL22" s="1" t="s">
        <v>15</v>
      </c>
      <c r="AM22" s="1" t="s">
        <v>12</v>
      </c>
      <c r="AN22" s="1"/>
      <c r="AO22" s="1" t="s">
        <v>144</v>
      </c>
      <c r="AP22" s="1"/>
      <c r="AQ22" s="1"/>
      <c r="AR22" s="1" t="s">
        <v>16</v>
      </c>
      <c r="AS22" s="1"/>
      <c r="AT22" s="1"/>
      <c r="AU22" s="1" t="s">
        <v>18</v>
      </c>
      <c r="AV22" s="1"/>
      <c r="AW22" s="1"/>
      <c r="AX22" s="1"/>
      <c r="AY22" s="1" t="s">
        <v>152</v>
      </c>
      <c r="AZ22" s="1" t="s">
        <v>20</v>
      </c>
      <c r="BA22" s="1" t="s">
        <v>146</v>
      </c>
      <c r="BB22" s="1"/>
      <c r="BC22" s="1" t="s">
        <v>23</v>
      </c>
      <c r="BD22" s="1"/>
      <c r="BE22" s="1"/>
      <c r="BF22" s="1"/>
      <c r="BG22" s="1"/>
      <c r="BH22" s="1"/>
      <c r="BI22" s="1" t="s">
        <v>5</v>
      </c>
      <c r="BJ22" s="1"/>
      <c r="BK22" s="1"/>
      <c r="BL22" s="1"/>
      <c r="BM22" s="1"/>
      <c r="BN22" s="1" t="s">
        <v>5</v>
      </c>
      <c r="BO22" s="1" t="s">
        <v>5</v>
      </c>
      <c r="BP22" s="1"/>
      <c r="BQ22" s="1"/>
      <c r="BR22" s="1"/>
      <c r="BS22" s="1"/>
      <c r="BT22" s="1" t="s">
        <v>68</v>
      </c>
      <c r="BU22" s="1" t="s">
        <v>10</v>
      </c>
      <c r="BV22" s="1" t="s">
        <v>27</v>
      </c>
      <c r="BW22" s="1"/>
      <c r="BX22" s="1"/>
      <c r="BY22" s="1"/>
      <c r="BZ22" s="1"/>
      <c r="CA22" s="1">
        <v>1373</v>
      </c>
      <c r="CB22" s="1" t="s">
        <v>30</v>
      </c>
      <c r="CC22" s="1" t="s">
        <v>165</v>
      </c>
      <c r="CD22" s="1"/>
      <c r="CE22" s="1"/>
      <c r="CF22" s="1" t="s">
        <v>73</v>
      </c>
      <c r="CG22" s="1" t="s">
        <v>33</v>
      </c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2">
        <f t="shared" si="0"/>
        <v>33.916666666666664</v>
      </c>
      <c r="CZ22" s="2">
        <f t="shared" si="1"/>
        <v>0.75</v>
      </c>
      <c r="DA22" s="2">
        <f t="shared" si="2"/>
        <v>0.33333333333333331</v>
      </c>
      <c r="DB22" s="2">
        <f t="shared" si="3"/>
        <v>0.42857142857142855</v>
      </c>
      <c r="DC22" s="2">
        <f t="shared" si="4"/>
        <v>0.5</v>
      </c>
      <c r="DD22" s="2">
        <f t="shared" si="5"/>
        <v>0.5</v>
      </c>
      <c r="DE22" s="2">
        <f t="shared" si="6"/>
        <v>1</v>
      </c>
      <c r="DF22" s="2">
        <f t="shared" si="7"/>
        <v>1</v>
      </c>
      <c r="DG22" s="2">
        <f t="shared" si="8"/>
        <v>0.42857142857142855</v>
      </c>
      <c r="DH22" s="2">
        <f t="shared" si="9"/>
        <v>0</v>
      </c>
      <c r="DI22" s="2">
        <f t="shared" si="10"/>
        <v>1</v>
      </c>
      <c r="DJ22" s="2">
        <f t="shared" si="11"/>
        <v>0</v>
      </c>
      <c r="DK22" s="2">
        <f t="shared" si="17"/>
        <v>0.66666666666666663</v>
      </c>
      <c r="DL22" s="2">
        <f t="shared" si="13"/>
        <v>0.55059523809523814</v>
      </c>
      <c r="DM22" s="1" t="str">
        <f t="shared" si="18"/>
        <v>0.25 x 0.25</v>
      </c>
      <c r="DN22" s="1">
        <f t="shared" si="18"/>
        <v>0</v>
      </c>
      <c r="DO22" s="11" t="str">
        <f t="shared" si="18"/>
        <v>daily and monthly</v>
      </c>
      <c r="DP22" s="1">
        <f t="shared" si="18"/>
        <v>0</v>
      </c>
      <c r="DQ22" s="1">
        <f t="shared" si="18"/>
        <v>0</v>
      </c>
      <c r="DR22" s="7">
        <v>0.4</v>
      </c>
      <c r="DS22" s="2">
        <f t="shared" si="15"/>
        <v>1</v>
      </c>
      <c r="DT22" s="1" t="str">
        <f t="shared" si="16"/>
        <v>Cloud Feedback, Radiation Budget Studies, Energy And Water Cycle</v>
      </c>
      <c r="DU22" s="2">
        <f>SUM(CY22/30,DL22,DR22,DS22)</f>
        <v>3.0811507936507936</v>
      </c>
    </row>
    <row r="23" spans="1:125" ht="16" customHeight="1">
      <c r="A23" t="s">
        <v>0</v>
      </c>
      <c r="B23" t="s">
        <v>1</v>
      </c>
      <c r="C23" t="s">
        <v>2</v>
      </c>
      <c r="D23" t="s">
        <v>166</v>
      </c>
      <c r="E23" s="1" t="s">
        <v>4</v>
      </c>
      <c r="F23" s="1"/>
      <c r="G23" s="1"/>
      <c r="H23" s="1" t="s">
        <v>5</v>
      </c>
      <c r="I23" s="1"/>
      <c r="J23" s="1"/>
      <c r="K23" s="1" t="s">
        <v>5</v>
      </c>
      <c r="L23" s="1" t="s">
        <v>5</v>
      </c>
      <c r="M23" s="1"/>
      <c r="N23" s="1" t="s">
        <v>141</v>
      </c>
      <c r="O23" s="1" t="s">
        <v>167</v>
      </c>
      <c r="P23" s="1" t="s">
        <v>8</v>
      </c>
      <c r="Q23" s="1" t="s">
        <v>8</v>
      </c>
      <c r="R23" s="1" t="s">
        <v>8</v>
      </c>
      <c r="S23" s="1" t="s">
        <v>8</v>
      </c>
      <c r="T23" s="1" t="s">
        <v>4</v>
      </c>
      <c r="U23" s="1" t="s">
        <v>4</v>
      </c>
      <c r="V23" s="1" t="s">
        <v>4</v>
      </c>
      <c r="W23" s="1" t="s">
        <v>4</v>
      </c>
      <c r="X23" s="1" t="s">
        <v>4</v>
      </c>
      <c r="Y23" s="1" t="s">
        <v>4</v>
      </c>
      <c r="Z23" s="4">
        <v>30682</v>
      </c>
      <c r="AA23" s="4">
        <v>40148</v>
      </c>
      <c r="AB23" s="1"/>
      <c r="AC23" s="1" t="s">
        <v>151</v>
      </c>
      <c r="AD23" s="1" t="s">
        <v>10</v>
      </c>
      <c r="AE23" s="1" t="s">
        <v>17</v>
      </c>
      <c r="AF23" s="1" t="s">
        <v>85</v>
      </c>
      <c r="AG23" s="1"/>
      <c r="AH23" s="1" t="s">
        <v>13</v>
      </c>
      <c r="AI23" s="1" t="s">
        <v>11</v>
      </c>
      <c r="AJ23" s="1" t="s">
        <v>85</v>
      </c>
      <c r="AK23" s="1"/>
      <c r="AL23" s="1" t="s">
        <v>14</v>
      </c>
      <c r="AM23" s="1" t="s">
        <v>85</v>
      </c>
      <c r="AN23" s="1"/>
      <c r="AO23" s="1" t="s">
        <v>15</v>
      </c>
      <c r="AP23" s="1" t="s">
        <v>85</v>
      </c>
      <c r="AQ23" s="1"/>
      <c r="AR23" s="1" t="s">
        <v>16</v>
      </c>
      <c r="AS23" s="1" t="s">
        <v>85</v>
      </c>
      <c r="AT23" s="1"/>
      <c r="AU23" s="1" t="s">
        <v>18</v>
      </c>
      <c r="AV23" s="1" t="s">
        <v>85</v>
      </c>
      <c r="AW23" s="1"/>
      <c r="AX23" s="1"/>
      <c r="AY23" s="1" t="s">
        <v>168</v>
      </c>
      <c r="AZ23" s="1" t="s">
        <v>20</v>
      </c>
      <c r="BA23" s="1" t="s">
        <v>146</v>
      </c>
      <c r="BB23" s="1"/>
      <c r="BC23" s="1" t="s">
        <v>23</v>
      </c>
      <c r="BD23" s="5">
        <v>0.2</v>
      </c>
      <c r="BE23" s="5">
        <v>0.05</v>
      </c>
      <c r="BF23" s="1"/>
      <c r="BG23" s="1"/>
      <c r="BH23" s="1"/>
      <c r="BI23" s="1" t="s">
        <v>5</v>
      </c>
      <c r="BJ23" s="1"/>
      <c r="BK23" s="1"/>
      <c r="BL23" s="1"/>
      <c r="BM23" s="1"/>
      <c r="BN23" s="1" t="s">
        <v>5</v>
      </c>
      <c r="BO23" s="1" t="s">
        <v>5</v>
      </c>
      <c r="BP23" s="1"/>
      <c r="BQ23" s="1"/>
      <c r="BR23" s="1"/>
      <c r="BS23" s="1" t="s">
        <v>2</v>
      </c>
      <c r="BT23" s="1" t="s">
        <v>68</v>
      </c>
      <c r="BU23" s="1" t="s">
        <v>26</v>
      </c>
      <c r="BV23" s="1" t="s">
        <v>27</v>
      </c>
      <c r="BW23" s="1" t="s">
        <v>147</v>
      </c>
      <c r="BX23" s="1"/>
      <c r="BY23" s="1"/>
      <c r="BZ23" s="1"/>
      <c r="CA23" s="1">
        <v>1374</v>
      </c>
      <c r="CB23" s="1" t="s">
        <v>30</v>
      </c>
      <c r="CC23" s="1" t="s">
        <v>169</v>
      </c>
      <c r="CD23" s="1"/>
      <c r="CE23" s="1"/>
      <c r="CF23" s="1" t="s">
        <v>92</v>
      </c>
      <c r="CG23" s="1" t="s">
        <v>33</v>
      </c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2">
        <f t="shared" si="0"/>
        <v>25.916666666666668</v>
      </c>
      <c r="CZ23" s="2">
        <f t="shared" si="1"/>
        <v>0.75</v>
      </c>
      <c r="DA23" s="2">
        <f t="shared" si="2"/>
        <v>0.33333333333333331</v>
      </c>
      <c r="DB23" s="2">
        <f t="shared" si="3"/>
        <v>0.7142857142857143</v>
      </c>
      <c r="DC23" s="2">
        <f t="shared" si="4"/>
        <v>0.5</v>
      </c>
      <c r="DD23" s="2">
        <f t="shared" si="5"/>
        <v>0.5</v>
      </c>
      <c r="DE23" s="2">
        <f t="shared" si="6"/>
        <v>1</v>
      </c>
      <c r="DF23" s="2">
        <f t="shared" si="7"/>
        <v>1</v>
      </c>
      <c r="DG23" s="2">
        <f t="shared" si="8"/>
        <v>0.8571428571428571</v>
      </c>
      <c r="DH23" s="2">
        <f t="shared" si="9"/>
        <v>0</v>
      </c>
      <c r="DI23" s="2">
        <f t="shared" si="10"/>
        <v>1</v>
      </c>
      <c r="DJ23" s="2">
        <f t="shared" si="11"/>
        <v>0</v>
      </c>
      <c r="DK23" s="2">
        <f t="shared" si="17"/>
        <v>0.66666666666666663</v>
      </c>
      <c r="DL23" s="2">
        <f t="shared" si="13"/>
        <v>0.61011904761904756</v>
      </c>
      <c r="DM23" s="1" t="str">
        <f t="shared" si="18"/>
        <v>0.25 x 0.25</v>
      </c>
      <c r="DN23" s="1">
        <f t="shared" si="18"/>
        <v>0</v>
      </c>
      <c r="DO23" s="11" t="str">
        <f t="shared" si="18"/>
        <v>daily and monthly</v>
      </c>
      <c r="DP23" s="1">
        <f t="shared" si="18"/>
        <v>0.2</v>
      </c>
      <c r="DQ23" s="1">
        <f t="shared" si="18"/>
        <v>0.05</v>
      </c>
      <c r="DR23" s="7">
        <v>0.8</v>
      </c>
      <c r="DS23" s="2">
        <f t="shared" si="15"/>
        <v>1</v>
      </c>
      <c r="DT23" s="1" t="str">
        <f t="shared" si="16"/>
        <v>Cloud Feedback, Radiation Budget Studies, Energy And Water Cycle</v>
      </c>
      <c r="DU23" s="2">
        <f>SUM(CY23/30,DL23,DR23,DS23)</f>
        <v>3.2740079365079362</v>
      </c>
    </row>
    <row r="24" spans="1:125" ht="16" customHeight="1">
      <c r="A24" t="s">
        <v>0</v>
      </c>
      <c r="B24" t="s">
        <v>97</v>
      </c>
      <c r="C24" t="s">
        <v>98</v>
      </c>
      <c r="E24" s="1" t="s">
        <v>8</v>
      </c>
      <c r="F24" s="1"/>
      <c r="G24" s="1"/>
      <c r="H24" s="1" t="s">
        <v>5</v>
      </c>
      <c r="I24" s="1"/>
      <c r="J24" s="1"/>
      <c r="K24" s="1" t="s">
        <v>5</v>
      </c>
      <c r="L24" s="1" t="s">
        <v>74</v>
      </c>
      <c r="M24" s="1"/>
      <c r="N24" s="1" t="s">
        <v>170</v>
      </c>
      <c r="O24" s="1" t="s">
        <v>171</v>
      </c>
      <c r="P24" s="1" t="s">
        <v>8</v>
      </c>
      <c r="Q24" s="1" t="s">
        <v>8</v>
      </c>
      <c r="R24" s="1" t="s">
        <v>8</v>
      </c>
      <c r="S24" s="1" t="s">
        <v>8</v>
      </c>
      <c r="T24" s="1" t="s">
        <v>8</v>
      </c>
      <c r="U24" s="1" t="s">
        <v>8</v>
      </c>
      <c r="V24" s="1" t="s">
        <v>8</v>
      </c>
      <c r="W24" s="1" t="s">
        <v>8</v>
      </c>
      <c r="X24" s="1" t="s">
        <v>8</v>
      </c>
      <c r="Y24" s="1" t="s">
        <v>8</v>
      </c>
      <c r="Z24" s="4">
        <v>28795</v>
      </c>
      <c r="AA24" s="4">
        <v>40148</v>
      </c>
      <c r="AB24" s="1"/>
      <c r="AC24" s="1" t="s">
        <v>143</v>
      </c>
      <c r="AD24" s="1" t="s">
        <v>172</v>
      </c>
      <c r="AE24" s="1" t="s">
        <v>101</v>
      </c>
      <c r="AF24" s="1" t="s">
        <v>102</v>
      </c>
      <c r="AG24" s="1"/>
      <c r="AH24" s="1" t="s">
        <v>13</v>
      </c>
      <c r="AI24" s="1" t="s">
        <v>86</v>
      </c>
      <c r="AJ24" s="1" t="s">
        <v>102</v>
      </c>
      <c r="AK24" s="1"/>
      <c r="AL24" s="1" t="s">
        <v>87</v>
      </c>
      <c r="AM24" s="1" t="s">
        <v>102</v>
      </c>
      <c r="AN24" s="1"/>
      <c r="AO24" s="1" t="s">
        <v>88</v>
      </c>
      <c r="AP24" s="1" t="s">
        <v>102</v>
      </c>
      <c r="AQ24" s="1"/>
      <c r="AR24" s="1" t="s">
        <v>17</v>
      </c>
      <c r="AS24" s="1" t="s">
        <v>102</v>
      </c>
      <c r="AT24" s="1"/>
      <c r="AU24" s="1" t="s">
        <v>11</v>
      </c>
      <c r="AV24" s="1" t="s">
        <v>102</v>
      </c>
      <c r="AW24" s="1"/>
      <c r="AX24" s="1"/>
      <c r="AY24" s="1" t="s">
        <v>103</v>
      </c>
      <c r="AZ24" s="1" t="s">
        <v>20</v>
      </c>
      <c r="BA24" s="1">
        <v>10</v>
      </c>
      <c r="BB24" s="1" t="s">
        <v>22</v>
      </c>
      <c r="BC24" s="1">
        <v>16</v>
      </c>
      <c r="BD24" s="1" t="s">
        <v>173</v>
      </c>
      <c r="BE24" s="1" t="s">
        <v>174</v>
      </c>
      <c r="BF24" s="1"/>
      <c r="BG24" s="1"/>
      <c r="BH24" s="1"/>
      <c r="BI24" s="1" t="s">
        <v>74</v>
      </c>
      <c r="BJ24" s="1"/>
      <c r="BK24" s="1" t="s">
        <v>106</v>
      </c>
      <c r="BL24" s="1" t="s">
        <v>24</v>
      </c>
      <c r="BM24" s="1" t="s">
        <v>107</v>
      </c>
      <c r="BN24" s="1" t="s">
        <v>74</v>
      </c>
      <c r="BO24" s="1" t="s">
        <v>74</v>
      </c>
      <c r="BP24" s="1"/>
      <c r="BQ24" s="1"/>
      <c r="BR24" s="1"/>
      <c r="BS24" s="1" t="s">
        <v>108</v>
      </c>
      <c r="BT24" s="1" t="s">
        <v>68</v>
      </c>
      <c r="BU24" s="1" t="s">
        <v>26</v>
      </c>
      <c r="BV24" s="1" t="s">
        <v>27</v>
      </c>
      <c r="BW24" s="1" t="s">
        <v>109</v>
      </c>
      <c r="BX24" s="1"/>
      <c r="BY24" s="1"/>
      <c r="BZ24" s="1">
        <v>24</v>
      </c>
      <c r="CA24" s="6">
        <v>37900</v>
      </c>
      <c r="CB24" s="1" t="s">
        <v>30</v>
      </c>
      <c r="CC24" s="1" t="s">
        <v>175</v>
      </c>
      <c r="CD24" s="1"/>
      <c r="CE24" s="1"/>
      <c r="CF24" s="1" t="s">
        <v>32</v>
      </c>
      <c r="CG24" s="1" t="s">
        <v>33</v>
      </c>
      <c r="CH24" s="1"/>
      <c r="CI24" s="1" t="s">
        <v>74</v>
      </c>
      <c r="CJ24" s="1" t="s">
        <v>111</v>
      </c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2">
        <f t="shared" si="0"/>
        <v>31.083333333333332</v>
      </c>
      <c r="CZ24" s="2">
        <f t="shared" si="1"/>
        <v>0.75</v>
      </c>
      <c r="DA24" s="2">
        <f t="shared" si="2"/>
        <v>0.33333333333333331</v>
      </c>
      <c r="DB24" s="2">
        <f t="shared" si="3"/>
        <v>1</v>
      </c>
      <c r="DC24" s="2">
        <f t="shared" si="4"/>
        <v>0.5</v>
      </c>
      <c r="DD24" s="2">
        <f t="shared" si="5"/>
        <v>0.5</v>
      </c>
      <c r="DE24" s="2">
        <f t="shared" si="6"/>
        <v>1</v>
      </c>
      <c r="DF24" s="2">
        <f t="shared" si="7"/>
        <v>1</v>
      </c>
      <c r="DG24" s="2">
        <f t="shared" si="8"/>
        <v>0.8571428571428571</v>
      </c>
      <c r="DH24" s="2">
        <f t="shared" si="9"/>
        <v>1</v>
      </c>
      <c r="DI24" s="2">
        <f t="shared" si="10"/>
        <v>1</v>
      </c>
      <c r="DJ24" s="2">
        <f t="shared" si="11"/>
        <v>0</v>
      </c>
      <c r="DK24" s="2">
        <f t="shared" si="17"/>
        <v>1</v>
      </c>
      <c r="DL24" s="2">
        <f t="shared" si="13"/>
        <v>0.74503968253968245</v>
      </c>
      <c r="DM24" s="1">
        <f t="shared" si="18"/>
        <v>10</v>
      </c>
      <c r="DN24" s="1" t="str">
        <f t="shared" si="18"/>
        <v>n/a</v>
      </c>
      <c r="DO24" s="11">
        <f t="shared" si="18"/>
        <v>16</v>
      </c>
      <c r="DP24" s="1" t="str">
        <f t="shared" si="18"/>
        <v>5K</v>
      </c>
      <c r="DQ24" s="1" t="str">
        <f t="shared" si="18"/>
        <v>1K</v>
      </c>
      <c r="DR24" s="7">
        <v>1</v>
      </c>
      <c r="DS24" s="2">
        <f t="shared" si="15"/>
        <v>1</v>
      </c>
      <c r="DT24" s="1" t="str">
        <f t="shared" si="16"/>
        <v>Cloud Trends And Cloud Feedbacks</v>
      </c>
      <c r="DU24" s="2">
        <f>SUM(CY24/30,DL24,DR24,DS24)</f>
        <v>3.7811507936507933</v>
      </c>
    </row>
    <row r="25" spans="1:125" ht="16" customHeight="1">
      <c r="A25" t="s">
        <v>0</v>
      </c>
      <c r="B25" t="s">
        <v>1</v>
      </c>
      <c r="C25" t="s">
        <v>2</v>
      </c>
      <c r="D25" t="s">
        <v>176</v>
      </c>
      <c r="E25" s="1" t="s">
        <v>4</v>
      </c>
      <c r="F25" s="1"/>
      <c r="G25" s="1"/>
      <c r="H25" s="1" t="s">
        <v>5</v>
      </c>
      <c r="I25" s="1"/>
      <c r="J25" s="1"/>
      <c r="K25" s="1" t="s">
        <v>5</v>
      </c>
      <c r="L25" s="1" t="s">
        <v>5</v>
      </c>
      <c r="M25" s="1"/>
      <c r="N25" s="1" t="s">
        <v>141</v>
      </c>
      <c r="O25" s="1" t="s">
        <v>177</v>
      </c>
      <c r="P25" s="1" t="s">
        <v>8</v>
      </c>
      <c r="Q25" s="1" t="s">
        <v>8</v>
      </c>
      <c r="R25" s="1" t="s">
        <v>8</v>
      </c>
      <c r="S25" s="1" t="s">
        <v>8</v>
      </c>
      <c r="T25" s="1" t="s">
        <v>4</v>
      </c>
      <c r="U25" s="1" t="s">
        <v>4</v>
      </c>
      <c r="V25" s="1" t="s">
        <v>4</v>
      </c>
      <c r="W25" s="1" t="s">
        <v>4</v>
      </c>
      <c r="X25" s="1" t="s">
        <v>4</v>
      </c>
      <c r="Y25" s="1" t="s">
        <v>4</v>
      </c>
      <c r="Z25" s="4">
        <v>30682</v>
      </c>
      <c r="AA25" s="4">
        <v>40148</v>
      </c>
      <c r="AB25" s="1"/>
      <c r="AC25" s="1" t="s">
        <v>9</v>
      </c>
      <c r="AD25" s="1" t="s">
        <v>178</v>
      </c>
      <c r="AE25" s="1" t="s">
        <v>17</v>
      </c>
      <c r="AF25" s="1" t="s">
        <v>85</v>
      </c>
      <c r="AG25" s="1"/>
      <c r="AH25" s="1" t="s">
        <v>13</v>
      </c>
      <c r="AI25" s="1" t="s">
        <v>11</v>
      </c>
      <c r="AJ25" s="1" t="s">
        <v>85</v>
      </c>
      <c r="AK25" s="1"/>
      <c r="AL25" s="1" t="s">
        <v>14</v>
      </c>
      <c r="AM25" s="1" t="s">
        <v>85</v>
      </c>
      <c r="AN25" s="1"/>
      <c r="AO25" s="1" t="s">
        <v>15</v>
      </c>
      <c r="AP25" s="1" t="s">
        <v>85</v>
      </c>
      <c r="AQ25" s="1"/>
      <c r="AR25" s="1"/>
      <c r="AS25" s="1"/>
      <c r="AT25" s="1"/>
      <c r="AU25" s="1"/>
      <c r="AV25" s="1"/>
      <c r="AW25" s="1"/>
      <c r="AX25" s="1"/>
      <c r="AY25" s="8" t="s">
        <v>179</v>
      </c>
      <c r="AZ25" s="1" t="s">
        <v>20</v>
      </c>
      <c r="BA25" s="1" t="s">
        <v>146</v>
      </c>
      <c r="BB25" s="1"/>
      <c r="BC25" s="1" t="s">
        <v>23</v>
      </c>
      <c r="BD25" s="1" t="s">
        <v>180</v>
      </c>
      <c r="BE25" s="1" t="s">
        <v>181</v>
      </c>
      <c r="BF25" s="1"/>
      <c r="BG25" s="1"/>
      <c r="BH25" s="1"/>
      <c r="BI25" s="1" t="s">
        <v>5</v>
      </c>
      <c r="BJ25" s="1"/>
      <c r="BK25" s="1"/>
      <c r="BL25" s="1"/>
      <c r="BM25" s="1"/>
      <c r="BN25" s="1" t="s">
        <v>5</v>
      </c>
      <c r="BO25" s="1" t="s">
        <v>5</v>
      </c>
      <c r="BP25" s="1"/>
      <c r="BQ25" s="1"/>
      <c r="BR25" s="1"/>
      <c r="BS25" s="1" t="s">
        <v>2</v>
      </c>
      <c r="BT25" s="1" t="s">
        <v>68</v>
      </c>
      <c r="BU25" s="1" t="s">
        <v>26</v>
      </c>
      <c r="BV25" s="1" t="s">
        <v>27</v>
      </c>
      <c r="BW25" s="1" t="s">
        <v>147</v>
      </c>
      <c r="BX25" s="1"/>
      <c r="BY25" s="1"/>
      <c r="BZ25" s="1"/>
      <c r="CA25" s="1">
        <v>1376</v>
      </c>
      <c r="CB25" s="1" t="s">
        <v>30</v>
      </c>
      <c r="CC25" s="1" t="s">
        <v>182</v>
      </c>
      <c r="CD25" s="1"/>
      <c r="CE25" s="1"/>
      <c r="CF25" s="1" t="s">
        <v>32</v>
      </c>
      <c r="CG25" s="1" t="s">
        <v>33</v>
      </c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2">
        <f t="shared" si="0"/>
        <v>25.916666666666668</v>
      </c>
      <c r="CZ25" s="2">
        <f t="shared" si="1"/>
        <v>0.75</v>
      </c>
      <c r="DA25" s="2">
        <f t="shared" si="2"/>
        <v>0.33333333333333331</v>
      </c>
      <c r="DB25" s="2">
        <f t="shared" si="3"/>
        <v>0.7142857142857143</v>
      </c>
      <c r="DC25" s="2">
        <f t="shared" si="4"/>
        <v>0.5</v>
      </c>
      <c r="DD25" s="2">
        <f t="shared" si="5"/>
        <v>0.5</v>
      </c>
      <c r="DE25" s="2">
        <f t="shared" si="6"/>
        <v>1</v>
      </c>
      <c r="DF25" s="2">
        <f t="shared" si="7"/>
        <v>1</v>
      </c>
      <c r="DG25" s="2">
        <f t="shared" si="8"/>
        <v>0.8571428571428571</v>
      </c>
      <c r="DH25" s="2">
        <f t="shared" si="9"/>
        <v>0</v>
      </c>
      <c r="DI25" s="2">
        <f t="shared" si="10"/>
        <v>1</v>
      </c>
      <c r="DJ25" s="2">
        <f t="shared" si="11"/>
        <v>0</v>
      </c>
      <c r="DK25" s="2">
        <f t="shared" si="17"/>
        <v>0.66666666666666663</v>
      </c>
      <c r="DL25" s="2">
        <f t="shared" si="13"/>
        <v>0.61011904761904756</v>
      </c>
      <c r="DM25" s="1" t="str">
        <f t="shared" si="18"/>
        <v>0.25 x 0.25</v>
      </c>
      <c r="DN25" s="1">
        <f t="shared" si="18"/>
        <v>0</v>
      </c>
      <c r="DO25" s="11" t="str">
        <f t="shared" si="18"/>
        <v>daily and monthly</v>
      </c>
      <c r="DP25" s="1" t="str">
        <f t="shared" si="18"/>
        <v>60 hPa</v>
      </c>
      <c r="DQ25" s="1" t="str">
        <f t="shared" si="18"/>
        <v>30 hPa</v>
      </c>
      <c r="DR25" s="7">
        <v>0.8</v>
      </c>
      <c r="DS25" s="2">
        <f t="shared" si="15"/>
        <v>1</v>
      </c>
      <c r="DT25" s="1" t="str">
        <f t="shared" si="16"/>
        <v>Cloud Feedback, Radiation Budget Studies, Energy And Water Cycle</v>
      </c>
      <c r="DU25" s="2">
        <f>SUM(CY25/30,DL25,DR25,DS25)</f>
        <v>3.2740079365079362</v>
      </c>
    </row>
    <row r="26" spans="1:125" ht="16" customHeight="1">
      <c r="A26" t="s">
        <v>0</v>
      </c>
      <c r="B26" t="s">
        <v>1</v>
      </c>
      <c r="C26" t="s">
        <v>2</v>
      </c>
      <c r="D26" t="s">
        <v>183</v>
      </c>
      <c r="E26" s="1" t="s">
        <v>4</v>
      </c>
      <c r="F26" s="1"/>
      <c r="G26" s="1"/>
      <c r="H26" s="1" t="s">
        <v>5</v>
      </c>
      <c r="I26" s="1"/>
      <c r="J26" s="1"/>
      <c r="K26" s="1" t="s">
        <v>5</v>
      </c>
      <c r="L26" s="1" t="s">
        <v>5</v>
      </c>
      <c r="M26" s="1"/>
      <c r="N26" s="1" t="s">
        <v>184</v>
      </c>
      <c r="O26" s="1" t="s">
        <v>185</v>
      </c>
      <c r="P26" s="1" t="s">
        <v>4</v>
      </c>
      <c r="Q26" s="1" t="s">
        <v>4</v>
      </c>
      <c r="R26" s="1" t="s">
        <v>4</v>
      </c>
      <c r="S26" s="1" t="s">
        <v>4</v>
      </c>
      <c r="T26" s="1" t="s">
        <v>4</v>
      </c>
      <c r="U26" s="1" t="s">
        <v>4</v>
      </c>
      <c r="V26" s="1" t="s">
        <v>4</v>
      </c>
      <c r="W26" s="1" t="s">
        <v>4</v>
      </c>
      <c r="X26" s="1" t="s">
        <v>4</v>
      </c>
      <c r="Y26" s="1" t="s">
        <v>4</v>
      </c>
      <c r="Z26" s="4">
        <v>30317</v>
      </c>
      <c r="AA26" s="4">
        <v>42339</v>
      </c>
      <c r="AB26" s="1"/>
      <c r="AC26" s="1" t="s">
        <v>151</v>
      </c>
      <c r="AD26" s="1" t="s">
        <v>118</v>
      </c>
      <c r="AE26" s="1" t="s">
        <v>186</v>
      </c>
      <c r="AF26" s="1" t="s">
        <v>187</v>
      </c>
      <c r="AG26" s="1"/>
      <c r="AH26" s="1" t="s">
        <v>13</v>
      </c>
      <c r="AI26" s="1" t="s">
        <v>188</v>
      </c>
      <c r="AJ26" s="1" t="s">
        <v>187</v>
      </c>
      <c r="AK26" s="1"/>
      <c r="AL26" s="1" t="s">
        <v>189</v>
      </c>
      <c r="AM26" s="1" t="s">
        <v>187</v>
      </c>
      <c r="AN26" s="1"/>
      <c r="AO26" s="1" t="s">
        <v>190</v>
      </c>
      <c r="AP26" s="1" t="s">
        <v>187</v>
      </c>
      <c r="AQ26" s="1"/>
      <c r="AR26" s="1" t="s">
        <v>191</v>
      </c>
      <c r="AS26" s="1" t="s">
        <v>187</v>
      </c>
      <c r="AT26" s="1"/>
      <c r="AU26" s="1" t="s">
        <v>192</v>
      </c>
      <c r="AV26" s="1" t="s">
        <v>187</v>
      </c>
      <c r="AW26" s="1"/>
      <c r="AX26" s="1"/>
      <c r="AY26" s="8" t="s">
        <v>193</v>
      </c>
      <c r="AZ26" s="1" t="s">
        <v>134</v>
      </c>
      <c r="BA26" s="1" t="s">
        <v>135</v>
      </c>
      <c r="BB26" s="1" t="s">
        <v>22</v>
      </c>
      <c r="BC26" s="1" t="s">
        <v>194</v>
      </c>
      <c r="BD26" s="1"/>
      <c r="BE26" s="1"/>
      <c r="BF26" s="1"/>
      <c r="BG26" s="1"/>
      <c r="BH26" s="1"/>
      <c r="BI26" s="1" t="s">
        <v>5</v>
      </c>
      <c r="BJ26" s="1"/>
      <c r="BK26" s="1"/>
      <c r="BL26" s="1"/>
      <c r="BM26" s="1"/>
      <c r="BN26" s="1" t="s">
        <v>5</v>
      </c>
      <c r="BO26" s="1" t="s">
        <v>5</v>
      </c>
      <c r="BP26" s="1"/>
      <c r="BQ26" s="1"/>
      <c r="BR26" s="1"/>
      <c r="BS26" s="1" t="s">
        <v>2</v>
      </c>
      <c r="BT26" s="1" t="s">
        <v>68</v>
      </c>
      <c r="BU26" s="1" t="s">
        <v>26</v>
      </c>
      <c r="BV26" s="1" t="s">
        <v>27</v>
      </c>
      <c r="BW26" s="1" t="s">
        <v>125</v>
      </c>
      <c r="BX26" s="1"/>
      <c r="BY26" s="1"/>
      <c r="BZ26" s="1"/>
      <c r="CA26" s="1">
        <v>1377</v>
      </c>
      <c r="CB26" s="1" t="s">
        <v>30</v>
      </c>
      <c r="CC26" s="1" t="s">
        <v>195</v>
      </c>
      <c r="CD26" s="1"/>
      <c r="CE26" s="1"/>
      <c r="CF26" s="1" t="s">
        <v>92</v>
      </c>
      <c r="CG26" s="1" t="s">
        <v>33</v>
      </c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2">
        <f t="shared" si="0"/>
        <v>32.916666666666664</v>
      </c>
      <c r="CZ26" s="2">
        <f t="shared" si="1"/>
        <v>0.75</v>
      </c>
      <c r="DA26" s="2">
        <f t="shared" si="2"/>
        <v>0.33333333333333331</v>
      </c>
      <c r="DB26" s="2">
        <f t="shared" si="3"/>
        <v>0.5714285714285714</v>
      </c>
      <c r="DC26" s="2">
        <f t="shared" si="4"/>
        <v>0.5</v>
      </c>
      <c r="DD26" s="2">
        <f t="shared" si="5"/>
        <v>0.5</v>
      </c>
      <c r="DE26" s="2">
        <f t="shared" si="6"/>
        <v>1</v>
      </c>
      <c r="DF26" s="2">
        <f t="shared" si="7"/>
        <v>1</v>
      </c>
      <c r="DG26" s="2">
        <f t="shared" si="8"/>
        <v>0.8571428571428571</v>
      </c>
      <c r="DH26" s="2">
        <f t="shared" si="9"/>
        <v>0</v>
      </c>
      <c r="DI26" s="2">
        <f t="shared" si="10"/>
        <v>1</v>
      </c>
      <c r="DJ26" s="2">
        <f t="shared" si="11"/>
        <v>0</v>
      </c>
      <c r="DK26" s="2">
        <f t="shared" si="17"/>
        <v>0.66666666666666663</v>
      </c>
      <c r="DL26" s="2">
        <f t="shared" si="13"/>
        <v>0.5982142857142857</v>
      </c>
      <c r="DM26" s="1" t="str">
        <f t="shared" si="18"/>
        <v>0.05 x 0.05 deg</v>
      </c>
      <c r="DN26" s="1" t="str">
        <f t="shared" si="18"/>
        <v>n/a</v>
      </c>
      <c r="DO26" s="11" t="str">
        <f t="shared" si="18"/>
        <v>hourly, daily and monthly</v>
      </c>
      <c r="DP26" s="1">
        <f t="shared" si="18"/>
        <v>0</v>
      </c>
      <c r="DQ26" s="1">
        <f t="shared" si="18"/>
        <v>0</v>
      </c>
      <c r="DR26" s="7">
        <v>0.6</v>
      </c>
      <c r="DS26" s="2">
        <f t="shared" si="15"/>
        <v>1</v>
      </c>
      <c r="DT26" s="1" t="str">
        <f t="shared" si="16"/>
        <v>Cloud Feedback, Radiation  Budget Studies, Energy &amp; Water Cycle</v>
      </c>
      <c r="DU26" s="2">
        <f>SUM(CY26/30,DL26,DR26,DS26)</f>
        <v>3.295436507936508</v>
      </c>
    </row>
    <row r="27" spans="1:125" ht="16" customHeight="1">
      <c r="A27" t="s">
        <v>149</v>
      </c>
      <c r="B27" t="s">
        <v>1</v>
      </c>
      <c r="C27" t="s">
        <v>2</v>
      </c>
      <c r="E27" s="1" t="s">
        <v>196</v>
      </c>
      <c r="F27" s="1"/>
      <c r="G27" s="1"/>
      <c r="H27" s="1" t="s">
        <v>5</v>
      </c>
      <c r="I27" s="1"/>
      <c r="J27" s="1"/>
      <c r="K27" s="1" t="s">
        <v>5</v>
      </c>
      <c r="L27" s="1" t="s">
        <v>5</v>
      </c>
      <c r="M27" s="1"/>
      <c r="N27" s="1" t="s">
        <v>197</v>
      </c>
      <c r="O27" s="1" t="s">
        <v>198</v>
      </c>
      <c r="P27" s="1" t="s">
        <v>199</v>
      </c>
      <c r="Q27" s="1" t="s">
        <v>10</v>
      </c>
      <c r="R27" s="1" t="s">
        <v>10</v>
      </c>
      <c r="S27" s="1" t="s">
        <v>10</v>
      </c>
      <c r="T27" s="1" t="s">
        <v>199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4">
        <v>29952</v>
      </c>
      <c r="AA27" s="4">
        <v>41974</v>
      </c>
      <c r="AB27" s="1"/>
      <c r="AC27" s="1" t="s">
        <v>151</v>
      </c>
      <c r="AD27" s="1" t="s">
        <v>10</v>
      </c>
      <c r="AE27" s="1" t="s">
        <v>17</v>
      </c>
      <c r="AF27" s="1" t="s">
        <v>12</v>
      </c>
      <c r="AG27" s="1"/>
      <c r="AH27" s="1" t="s">
        <v>13</v>
      </c>
      <c r="AI27" s="1" t="s">
        <v>11</v>
      </c>
      <c r="AJ27" s="1" t="s">
        <v>12</v>
      </c>
      <c r="AK27" s="1"/>
      <c r="AL27" s="1" t="s">
        <v>14</v>
      </c>
      <c r="AM27" s="1" t="s">
        <v>12</v>
      </c>
      <c r="AN27" s="1"/>
      <c r="AO27" s="1" t="s">
        <v>15</v>
      </c>
      <c r="AP27" s="1" t="s">
        <v>12</v>
      </c>
      <c r="AQ27" s="1"/>
      <c r="AR27" s="1" t="s">
        <v>144</v>
      </c>
      <c r="AS27" s="1"/>
      <c r="AT27" s="1"/>
      <c r="AU27" s="1" t="s">
        <v>16</v>
      </c>
      <c r="AV27" s="1"/>
      <c r="AW27" s="1"/>
      <c r="AX27" s="1"/>
      <c r="AY27" s="8" t="s">
        <v>200</v>
      </c>
      <c r="AZ27" s="1" t="s">
        <v>20</v>
      </c>
      <c r="BA27" s="1" t="s">
        <v>201</v>
      </c>
      <c r="BB27" s="1"/>
      <c r="BC27" s="1" t="s">
        <v>23</v>
      </c>
      <c r="BD27" s="1" t="s">
        <v>202</v>
      </c>
      <c r="BE27" s="1" t="s">
        <v>203</v>
      </c>
      <c r="BF27" s="1"/>
      <c r="BG27" s="1"/>
      <c r="BH27" s="1"/>
      <c r="BI27" s="1" t="s">
        <v>5</v>
      </c>
      <c r="BJ27" s="1"/>
      <c r="BK27" s="1"/>
      <c r="BL27" s="1"/>
      <c r="BM27" s="1"/>
      <c r="BN27" s="1" t="s">
        <v>5</v>
      </c>
      <c r="BO27" s="1" t="s">
        <v>5</v>
      </c>
      <c r="BP27" s="1"/>
      <c r="BQ27" s="1"/>
      <c r="BR27" s="1"/>
      <c r="BS27" s="1"/>
      <c r="BT27" s="1" t="s">
        <v>5</v>
      </c>
      <c r="BU27" s="1" t="s">
        <v>10</v>
      </c>
      <c r="BV27" s="1" t="s">
        <v>27</v>
      </c>
      <c r="BW27" s="1"/>
      <c r="BX27" s="1"/>
      <c r="BY27" s="1"/>
      <c r="BZ27" s="1"/>
      <c r="CA27" s="1">
        <v>1378</v>
      </c>
      <c r="CB27" s="1" t="s">
        <v>30</v>
      </c>
      <c r="CC27" s="1" t="s">
        <v>204</v>
      </c>
      <c r="CD27" s="1"/>
      <c r="CE27" s="1"/>
      <c r="CF27" s="1" t="s">
        <v>92</v>
      </c>
      <c r="CG27" s="1" t="s">
        <v>33</v>
      </c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2">
        <f t="shared" si="0"/>
        <v>32.916666666666664</v>
      </c>
      <c r="CZ27" s="2">
        <f t="shared" si="1"/>
        <v>0.75</v>
      </c>
      <c r="DA27" s="2">
        <f t="shared" si="2"/>
        <v>0.33333333333333331</v>
      </c>
      <c r="DB27" s="2">
        <f t="shared" si="3"/>
        <v>0.7142857142857143</v>
      </c>
      <c r="DC27" s="2">
        <f t="shared" si="4"/>
        <v>0.5</v>
      </c>
      <c r="DD27" s="2">
        <f t="shared" si="5"/>
        <v>0.5</v>
      </c>
      <c r="DE27" s="2">
        <f t="shared" si="6"/>
        <v>1</v>
      </c>
      <c r="DF27" s="2">
        <f t="shared" si="7"/>
        <v>1</v>
      </c>
      <c r="DG27" s="2">
        <f t="shared" si="8"/>
        <v>0.2857142857142857</v>
      </c>
      <c r="DH27" s="2">
        <f t="shared" si="9"/>
        <v>0</v>
      </c>
      <c r="DI27" s="2">
        <f t="shared" si="10"/>
        <v>1</v>
      </c>
      <c r="DJ27" s="2">
        <f t="shared" si="11"/>
        <v>0</v>
      </c>
      <c r="DK27" s="2">
        <f t="shared" si="17"/>
        <v>0.66666666666666663</v>
      </c>
      <c r="DL27" s="2">
        <f t="shared" si="13"/>
        <v>0.5625</v>
      </c>
      <c r="DM27" s="1" t="str">
        <f t="shared" si="18"/>
        <v>0.5 x 0.5</v>
      </c>
      <c r="DN27" s="1">
        <f t="shared" si="18"/>
        <v>0</v>
      </c>
      <c r="DO27" s="11" t="str">
        <f t="shared" si="18"/>
        <v>daily and monthly</v>
      </c>
      <c r="DP27" s="1" t="str">
        <f t="shared" si="18"/>
        <v>20% bias</v>
      </c>
      <c r="DQ27" s="1" t="str">
        <f t="shared" si="18"/>
        <v>5% per decade</v>
      </c>
      <c r="DR27" s="7">
        <v>0.8</v>
      </c>
      <c r="DS27" s="2">
        <f t="shared" si="15"/>
        <v>1</v>
      </c>
      <c r="DT27" s="1" t="str">
        <f t="shared" si="16"/>
        <v>Cloud Feedback, Radiation Budget Studies; Energy And Water Cycle</v>
      </c>
      <c r="DU27" s="2">
        <f>SUM(CY27/30,DL27,DR27,DS27)</f>
        <v>3.4597222222222221</v>
      </c>
    </row>
    <row r="28" spans="1:125" ht="16" customHeight="1">
      <c r="A28" t="s">
        <v>0</v>
      </c>
      <c r="B28" t="s">
        <v>1</v>
      </c>
      <c r="C28" t="s">
        <v>2</v>
      </c>
      <c r="D28" t="s">
        <v>205</v>
      </c>
      <c r="E28" s="1" t="s">
        <v>196</v>
      </c>
      <c r="F28" s="1"/>
      <c r="G28" s="1"/>
      <c r="H28" s="1" t="s">
        <v>5</v>
      </c>
      <c r="I28" s="1"/>
      <c r="J28" s="1"/>
      <c r="K28" s="1" t="s">
        <v>5</v>
      </c>
      <c r="L28" s="1" t="s">
        <v>5</v>
      </c>
      <c r="M28" s="1"/>
      <c r="N28" s="1" t="s">
        <v>197</v>
      </c>
      <c r="O28" s="1" t="s">
        <v>206</v>
      </c>
      <c r="P28" s="1" t="s">
        <v>199</v>
      </c>
      <c r="Q28" s="1" t="s">
        <v>8</v>
      </c>
      <c r="R28" s="1" t="s">
        <v>196</v>
      </c>
      <c r="S28" s="1" t="s">
        <v>8</v>
      </c>
      <c r="T28" s="1" t="s">
        <v>199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4">
        <v>37591</v>
      </c>
      <c r="AA28" s="4">
        <v>41974</v>
      </c>
      <c r="AB28" s="1"/>
      <c r="AC28" s="1" t="s">
        <v>151</v>
      </c>
      <c r="AD28" s="1" t="s">
        <v>10</v>
      </c>
      <c r="AE28" s="1" t="s">
        <v>17</v>
      </c>
      <c r="AF28" s="1" t="s">
        <v>12</v>
      </c>
      <c r="AG28" s="1"/>
      <c r="AH28" s="1" t="s">
        <v>13</v>
      </c>
      <c r="AI28" s="1" t="s">
        <v>11</v>
      </c>
      <c r="AJ28" s="1" t="s">
        <v>12</v>
      </c>
      <c r="AK28" s="1"/>
      <c r="AL28" s="1" t="s">
        <v>14</v>
      </c>
      <c r="AM28" s="1" t="s">
        <v>12</v>
      </c>
      <c r="AN28" s="1"/>
      <c r="AO28" s="1" t="s">
        <v>15</v>
      </c>
      <c r="AP28" s="1" t="s">
        <v>12</v>
      </c>
      <c r="AQ28" s="1"/>
      <c r="AR28" s="1" t="s">
        <v>144</v>
      </c>
      <c r="AS28" s="1"/>
      <c r="AT28" s="1"/>
      <c r="AU28" s="1" t="s">
        <v>16</v>
      </c>
      <c r="AV28" s="1"/>
      <c r="AW28" s="1"/>
      <c r="AX28" s="1"/>
      <c r="AY28" s="8" t="s">
        <v>200</v>
      </c>
      <c r="AZ28" s="1" t="s">
        <v>20</v>
      </c>
      <c r="BA28" s="1" t="s">
        <v>201</v>
      </c>
      <c r="BB28" s="1" t="s">
        <v>29</v>
      </c>
      <c r="BC28" s="1" t="s">
        <v>23</v>
      </c>
      <c r="BD28" s="1" t="s">
        <v>202</v>
      </c>
      <c r="BE28" s="1" t="s">
        <v>203</v>
      </c>
      <c r="BF28" s="1"/>
      <c r="BG28" s="1"/>
      <c r="BH28" s="1"/>
      <c r="BI28" s="1" t="s">
        <v>5</v>
      </c>
      <c r="BJ28" s="1"/>
      <c r="BK28" s="1"/>
      <c r="BL28" s="1" t="s">
        <v>24</v>
      </c>
      <c r="BM28" s="1"/>
      <c r="BN28" s="1" t="s">
        <v>5</v>
      </c>
      <c r="BO28" s="1" t="s">
        <v>5</v>
      </c>
      <c r="BP28" s="1"/>
      <c r="BQ28" s="1"/>
      <c r="BR28" s="1"/>
      <c r="BS28" s="1" t="s">
        <v>2</v>
      </c>
      <c r="BT28" s="1" t="s">
        <v>68</v>
      </c>
      <c r="BU28" s="1" t="s">
        <v>69</v>
      </c>
      <c r="BV28" s="1" t="s">
        <v>27</v>
      </c>
      <c r="BW28" s="1" t="s">
        <v>147</v>
      </c>
      <c r="BX28" s="1"/>
      <c r="BY28" s="1"/>
      <c r="BZ28" s="1"/>
      <c r="CA28" s="1">
        <v>1379</v>
      </c>
      <c r="CB28" s="1" t="s">
        <v>30</v>
      </c>
      <c r="CC28" s="1" t="s">
        <v>207</v>
      </c>
      <c r="CD28" s="1"/>
      <c r="CE28" s="1"/>
      <c r="CF28" s="1" t="s">
        <v>92</v>
      </c>
      <c r="CG28" s="1" t="s">
        <v>33</v>
      </c>
      <c r="CH28" s="1"/>
      <c r="CI28" s="1"/>
      <c r="CJ28" s="1"/>
      <c r="CK28" s="1" t="s">
        <v>208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2">
        <f t="shared" si="0"/>
        <v>12</v>
      </c>
      <c r="CZ28" s="2">
        <f t="shared" si="1"/>
        <v>0.75</v>
      </c>
      <c r="DA28" s="2">
        <f t="shared" si="2"/>
        <v>0.33333333333333331</v>
      </c>
      <c r="DB28" s="2">
        <f t="shared" si="3"/>
        <v>0.8571428571428571</v>
      </c>
      <c r="DC28" s="2">
        <f t="shared" si="4"/>
        <v>0.5</v>
      </c>
      <c r="DD28" s="2">
        <f t="shared" si="5"/>
        <v>0.5</v>
      </c>
      <c r="DE28" s="2">
        <f t="shared" si="6"/>
        <v>1</v>
      </c>
      <c r="DF28" s="2">
        <f t="shared" si="7"/>
        <v>1</v>
      </c>
      <c r="DG28" s="2">
        <f t="shared" si="8"/>
        <v>0.8571428571428571</v>
      </c>
      <c r="DH28" s="2">
        <f t="shared" si="9"/>
        <v>0</v>
      </c>
      <c r="DI28" s="2">
        <f t="shared" si="10"/>
        <v>1</v>
      </c>
      <c r="DJ28" s="2">
        <f t="shared" si="11"/>
        <v>0</v>
      </c>
      <c r="DK28" s="2">
        <f t="shared" si="17"/>
        <v>0.66666666666666663</v>
      </c>
      <c r="DL28" s="2">
        <f t="shared" si="13"/>
        <v>0.62202380952380942</v>
      </c>
      <c r="DM28" s="1" t="str">
        <f t="shared" si="18"/>
        <v>0.5 x 0.5</v>
      </c>
      <c r="DN28" s="1" t="str">
        <f t="shared" si="18"/>
        <v>none</v>
      </c>
      <c r="DO28" s="11" t="str">
        <f t="shared" si="18"/>
        <v>daily and monthly</v>
      </c>
      <c r="DP28" s="1" t="str">
        <f t="shared" si="18"/>
        <v>20% bias</v>
      </c>
      <c r="DQ28" s="1" t="str">
        <f t="shared" si="18"/>
        <v>5% per decade</v>
      </c>
      <c r="DR28" s="7">
        <v>1</v>
      </c>
      <c r="DS28" s="2">
        <f t="shared" si="15"/>
        <v>1</v>
      </c>
      <c r="DT28" s="1" t="str">
        <f t="shared" si="16"/>
        <v>Cloud Feedback, Radiation Budget Studies; Energy And Water Cycle</v>
      </c>
      <c r="DU28" s="2">
        <f>SUM(CY28/30,DL28,DR28,DS28)</f>
        <v>3.0220238095238097</v>
      </c>
    </row>
    <row r="29" spans="1:125" ht="16" customHeight="1">
      <c r="A29" t="s">
        <v>0</v>
      </c>
      <c r="B29" t="s">
        <v>1</v>
      </c>
      <c r="C29" t="s">
        <v>2</v>
      </c>
      <c r="D29" t="s">
        <v>209</v>
      </c>
      <c r="E29" s="1" t="s">
        <v>196</v>
      </c>
      <c r="F29" s="1"/>
      <c r="G29" s="1"/>
      <c r="H29" s="1" t="s">
        <v>5</v>
      </c>
      <c r="I29" s="1"/>
      <c r="J29" s="1"/>
      <c r="K29" s="1" t="s">
        <v>5</v>
      </c>
      <c r="L29" s="1" t="s">
        <v>5</v>
      </c>
      <c r="M29" s="1"/>
      <c r="N29" s="1" t="s">
        <v>6</v>
      </c>
      <c r="O29" s="1" t="s">
        <v>210</v>
      </c>
      <c r="P29" s="1" t="s">
        <v>199</v>
      </c>
      <c r="Q29" s="1" t="s">
        <v>8</v>
      </c>
      <c r="R29" s="1" t="s">
        <v>196</v>
      </c>
      <c r="S29" s="1" t="s">
        <v>8</v>
      </c>
      <c r="T29" s="1" t="s">
        <v>199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4">
        <v>29952</v>
      </c>
      <c r="AA29" s="4">
        <v>41974</v>
      </c>
      <c r="AB29" s="1"/>
      <c r="AC29" s="1" t="s">
        <v>9</v>
      </c>
      <c r="AD29" s="1" t="s">
        <v>10</v>
      </c>
      <c r="AE29" s="1" t="s">
        <v>11</v>
      </c>
      <c r="AF29" s="1" t="s">
        <v>12</v>
      </c>
      <c r="AG29" s="1"/>
      <c r="AH29" s="1" t="s">
        <v>13</v>
      </c>
      <c r="AI29" s="1" t="s">
        <v>14</v>
      </c>
      <c r="AJ29" s="1" t="s">
        <v>12</v>
      </c>
      <c r="AK29" s="1"/>
      <c r="AL29" s="1" t="s">
        <v>15</v>
      </c>
      <c r="AM29" s="1" t="s">
        <v>12</v>
      </c>
      <c r="AN29" s="1"/>
      <c r="AO29" s="1" t="s">
        <v>144</v>
      </c>
      <c r="AP29" s="1"/>
      <c r="AQ29" s="1"/>
      <c r="AR29" s="1" t="s">
        <v>16</v>
      </c>
      <c r="AS29" s="1" t="s">
        <v>12</v>
      </c>
      <c r="AT29" s="1"/>
      <c r="AU29" s="1" t="s">
        <v>18</v>
      </c>
      <c r="AV29" s="1"/>
      <c r="AW29" s="1"/>
      <c r="AX29" s="1"/>
      <c r="AY29" s="8" t="s">
        <v>211</v>
      </c>
      <c r="AZ29" s="1" t="s">
        <v>20</v>
      </c>
      <c r="BA29" s="1" t="s">
        <v>201</v>
      </c>
      <c r="BB29" s="1" t="s">
        <v>29</v>
      </c>
      <c r="BC29" s="1" t="s">
        <v>23</v>
      </c>
      <c r="BD29" s="1" t="s">
        <v>124</v>
      </c>
      <c r="BE29" s="1" t="s">
        <v>124</v>
      </c>
      <c r="BF29" s="1"/>
      <c r="BG29" s="1"/>
      <c r="BH29" s="1"/>
      <c r="BI29" s="1" t="s">
        <v>5</v>
      </c>
      <c r="BJ29" s="1"/>
      <c r="BK29" s="1"/>
      <c r="BL29" s="1" t="s">
        <v>24</v>
      </c>
      <c r="BM29" s="1"/>
      <c r="BN29" s="1" t="s">
        <v>5</v>
      </c>
      <c r="BO29" s="1" t="s">
        <v>5</v>
      </c>
      <c r="BP29" s="1"/>
      <c r="BQ29" s="1"/>
      <c r="BR29" s="1"/>
      <c r="BS29" s="1" t="s">
        <v>2</v>
      </c>
      <c r="BT29" s="1" t="s">
        <v>5</v>
      </c>
      <c r="BU29" s="1" t="s">
        <v>26</v>
      </c>
      <c r="BV29" s="1" t="s">
        <v>27</v>
      </c>
      <c r="BW29" s="1" t="s">
        <v>28</v>
      </c>
      <c r="BX29" s="1"/>
      <c r="BY29" s="1"/>
      <c r="BZ29" s="1"/>
      <c r="CA29" s="1">
        <v>1380</v>
      </c>
      <c r="CB29" s="1" t="s">
        <v>30</v>
      </c>
      <c r="CC29" s="1" t="s">
        <v>212</v>
      </c>
      <c r="CD29" s="1"/>
      <c r="CE29" s="1"/>
      <c r="CF29" s="1" t="s">
        <v>32</v>
      </c>
      <c r="CG29" s="1" t="s">
        <v>33</v>
      </c>
      <c r="CH29" s="1"/>
      <c r="CI29" s="1"/>
      <c r="CJ29" s="1"/>
      <c r="CK29" s="1" t="s">
        <v>208</v>
      </c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2">
        <f t="shared" si="0"/>
        <v>32.916666666666664</v>
      </c>
      <c r="CZ29" s="2">
        <f t="shared" si="1"/>
        <v>0.75</v>
      </c>
      <c r="DA29" s="2">
        <f t="shared" si="2"/>
        <v>0.33333333333333331</v>
      </c>
      <c r="DB29" s="2">
        <f t="shared" si="3"/>
        <v>0.8571428571428571</v>
      </c>
      <c r="DC29" s="2">
        <f t="shared" si="4"/>
        <v>0.5</v>
      </c>
      <c r="DD29" s="2">
        <f t="shared" si="5"/>
        <v>0.5</v>
      </c>
      <c r="DE29" s="2">
        <f t="shared" si="6"/>
        <v>1</v>
      </c>
      <c r="DF29" s="2">
        <f t="shared" si="7"/>
        <v>1</v>
      </c>
      <c r="DG29" s="2">
        <f t="shared" si="8"/>
        <v>0.7142857142857143</v>
      </c>
      <c r="DH29" s="2">
        <f t="shared" si="9"/>
        <v>0</v>
      </c>
      <c r="DI29" s="2">
        <f t="shared" si="10"/>
        <v>1</v>
      </c>
      <c r="DJ29" s="2">
        <f t="shared" si="11"/>
        <v>0</v>
      </c>
      <c r="DK29" s="2">
        <f t="shared" si="17"/>
        <v>0.66666666666666663</v>
      </c>
      <c r="DL29" s="2">
        <f t="shared" si="13"/>
        <v>0.61011904761904756</v>
      </c>
      <c r="DM29" s="1" t="str">
        <f t="shared" si="18"/>
        <v>0.5 x 0.5</v>
      </c>
      <c r="DN29" s="1" t="str">
        <f t="shared" si="18"/>
        <v>none</v>
      </c>
      <c r="DO29" s="11" t="str">
        <f t="shared" si="18"/>
        <v>daily and monthly</v>
      </c>
      <c r="DP29" s="1" t="str">
        <f t="shared" si="18"/>
        <v>tbd</v>
      </c>
      <c r="DQ29" s="1" t="str">
        <f t="shared" si="18"/>
        <v>tbd</v>
      </c>
      <c r="DR29" s="7">
        <v>0.6</v>
      </c>
      <c r="DS29" s="2">
        <f t="shared" si="15"/>
        <v>1</v>
      </c>
      <c r="DT29" s="1" t="str">
        <f t="shared" si="16"/>
        <v>Cloud Feedback Studies, Energy And Water Cycle, Climate Modelling</v>
      </c>
      <c r="DU29" s="2">
        <f>SUM(CY29/30,DL29,DR29,DS29)</f>
        <v>3.3073412698412699</v>
      </c>
    </row>
    <row r="30" spans="1:125" ht="16" customHeight="1">
      <c r="A30" t="s">
        <v>0</v>
      </c>
      <c r="B30" t="s">
        <v>1</v>
      </c>
      <c r="C30" t="s">
        <v>2</v>
      </c>
      <c r="D30" t="s">
        <v>209</v>
      </c>
      <c r="E30" s="1" t="s">
        <v>196</v>
      </c>
      <c r="F30" s="1"/>
      <c r="G30" s="1"/>
      <c r="H30" s="1" t="s">
        <v>5</v>
      </c>
      <c r="I30" s="1"/>
      <c r="J30" s="1"/>
      <c r="K30" s="1" t="s">
        <v>5</v>
      </c>
      <c r="L30" s="1" t="s">
        <v>5</v>
      </c>
      <c r="M30" s="1"/>
      <c r="N30" s="1" t="s">
        <v>35</v>
      </c>
      <c r="O30" s="1" t="s">
        <v>213</v>
      </c>
      <c r="P30" s="1" t="s">
        <v>199</v>
      </c>
      <c r="Q30" s="1" t="s">
        <v>8</v>
      </c>
      <c r="R30" s="1" t="s">
        <v>196</v>
      </c>
      <c r="S30" s="1" t="s">
        <v>8</v>
      </c>
      <c r="T30" s="1" t="s">
        <v>199</v>
      </c>
      <c r="U30" s="1" t="s">
        <v>10</v>
      </c>
      <c r="V30" s="1" t="s">
        <v>10</v>
      </c>
      <c r="W30" s="1" t="s">
        <v>10</v>
      </c>
      <c r="X30" s="1" t="s">
        <v>10</v>
      </c>
      <c r="Y30" s="1" t="s">
        <v>10</v>
      </c>
      <c r="Z30" s="4">
        <v>29952</v>
      </c>
      <c r="AA30" s="4">
        <v>41974</v>
      </c>
      <c r="AB30" s="1"/>
      <c r="AC30" s="1" t="s">
        <v>37</v>
      </c>
      <c r="AD30" s="1" t="s">
        <v>10</v>
      </c>
      <c r="AE30" s="1" t="s">
        <v>11</v>
      </c>
      <c r="AF30" s="1" t="s">
        <v>12</v>
      </c>
      <c r="AG30" s="1"/>
      <c r="AH30" s="1" t="s">
        <v>13</v>
      </c>
      <c r="AI30" s="1" t="s">
        <v>14</v>
      </c>
      <c r="AJ30" s="1" t="s">
        <v>12</v>
      </c>
      <c r="AK30" s="1"/>
      <c r="AL30" s="1" t="s">
        <v>144</v>
      </c>
      <c r="AM30" s="1" t="s">
        <v>12</v>
      </c>
      <c r="AN30" s="1"/>
      <c r="AO30" s="1" t="s">
        <v>16</v>
      </c>
      <c r="AP30" s="1" t="s">
        <v>12</v>
      </c>
      <c r="AQ30" s="1"/>
      <c r="AR30" s="1" t="s">
        <v>18</v>
      </c>
      <c r="AS30" s="1" t="s">
        <v>12</v>
      </c>
      <c r="AT30" s="1"/>
      <c r="AU30" s="1" t="s">
        <v>214</v>
      </c>
      <c r="AV30" s="1"/>
      <c r="AW30" s="1"/>
      <c r="AX30" s="1"/>
      <c r="AY30" s="8" t="s">
        <v>215</v>
      </c>
      <c r="AZ30" s="1" t="s">
        <v>20</v>
      </c>
      <c r="BA30" s="1" t="s">
        <v>21</v>
      </c>
      <c r="BB30" s="1" t="s">
        <v>29</v>
      </c>
      <c r="BC30" s="1" t="s">
        <v>41</v>
      </c>
      <c r="BD30" s="1" t="s">
        <v>124</v>
      </c>
      <c r="BE30" s="1" t="s">
        <v>124</v>
      </c>
      <c r="BF30" s="1"/>
      <c r="BG30" s="1"/>
      <c r="BH30" s="1"/>
      <c r="BI30" s="1" t="s">
        <v>5</v>
      </c>
      <c r="BJ30" s="1"/>
      <c r="BK30" s="1" t="s">
        <v>42</v>
      </c>
      <c r="BL30" s="1" t="s">
        <v>24</v>
      </c>
      <c r="BM30" s="1" t="s">
        <v>216</v>
      </c>
      <c r="BN30" s="1" t="s">
        <v>5</v>
      </c>
      <c r="BO30" s="1" t="s">
        <v>5</v>
      </c>
      <c r="BP30" s="1"/>
      <c r="BQ30" s="1"/>
      <c r="BR30" s="1"/>
      <c r="BS30" s="1" t="s">
        <v>2</v>
      </c>
      <c r="BT30" s="1" t="s">
        <v>5</v>
      </c>
      <c r="BU30" s="1" t="s">
        <v>26</v>
      </c>
      <c r="BV30" s="1" t="s">
        <v>27</v>
      </c>
      <c r="BW30" s="1" t="s">
        <v>28</v>
      </c>
      <c r="BX30" s="1"/>
      <c r="BY30" s="1"/>
      <c r="BZ30" s="1"/>
      <c r="CA30" s="1">
        <v>1381</v>
      </c>
      <c r="CB30" s="1" t="s">
        <v>30</v>
      </c>
      <c r="CC30" s="1" t="s">
        <v>217</v>
      </c>
      <c r="CD30" s="1"/>
      <c r="CE30" s="1"/>
      <c r="CF30" s="1" t="s">
        <v>37</v>
      </c>
      <c r="CG30" s="1" t="s">
        <v>33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2">
        <f t="shared" si="0"/>
        <v>32.916666666666664</v>
      </c>
      <c r="CZ30" s="2">
        <f t="shared" si="1"/>
        <v>0.75</v>
      </c>
      <c r="DA30" s="2">
        <f t="shared" si="2"/>
        <v>0.33333333333333331</v>
      </c>
      <c r="DB30" s="2">
        <f t="shared" si="3"/>
        <v>0.8571428571428571</v>
      </c>
      <c r="DC30" s="2">
        <f t="shared" si="4"/>
        <v>0.5</v>
      </c>
      <c r="DD30" s="2">
        <f t="shared" si="5"/>
        <v>0.5</v>
      </c>
      <c r="DE30" s="2">
        <f t="shared" si="6"/>
        <v>1</v>
      </c>
      <c r="DF30" s="2">
        <f t="shared" si="7"/>
        <v>1</v>
      </c>
      <c r="DG30" s="2">
        <f t="shared" si="8"/>
        <v>0.7142857142857143</v>
      </c>
      <c r="DH30" s="2">
        <f t="shared" si="9"/>
        <v>0</v>
      </c>
      <c r="DI30" s="2">
        <f t="shared" si="10"/>
        <v>1</v>
      </c>
      <c r="DJ30" s="2">
        <f t="shared" si="11"/>
        <v>0</v>
      </c>
      <c r="DK30" s="2">
        <f t="shared" si="17"/>
        <v>0.66666666666666663</v>
      </c>
      <c r="DL30" s="2">
        <f t="shared" si="13"/>
        <v>0.61011904761904756</v>
      </c>
      <c r="DM30" s="1" t="str">
        <f t="shared" si="18"/>
        <v>0.5 x 0.5 deg</v>
      </c>
      <c r="DN30" s="1" t="str">
        <f t="shared" si="18"/>
        <v>none</v>
      </c>
      <c r="DO30" s="11" t="str">
        <f t="shared" si="18"/>
        <v>daily &amp; monthly</v>
      </c>
      <c r="DP30" s="1" t="str">
        <f t="shared" si="18"/>
        <v>tbd</v>
      </c>
      <c r="DQ30" s="1" t="str">
        <f t="shared" si="18"/>
        <v>tbd</v>
      </c>
      <c r="DR30" s="7">
        <v>0.6</v>
      </c>
      <c r="DS30" s="2">
        <f t="shared" si="15"/>
        <v>1</v>
      </c>
      <c r="DT30" s="1" t="str">
        <f t="shared" si="16"/>
        <v>Climate Modelling, Cloud Feedback Studies</v>
      </c>
      <c r="DU30" s="2">
        <f>SUM(CY30/30,DL30,DR30,DS30)</f>
        <v>3.3073412698412699</v>
      </c>
    </row>
    <row r="31" spans="1:125" ht="16" customHeight="1">
      <c r="A31" t="s">
        <v>0</v>
      </c>
      <c r="B31" t="s">
        <v>1</v>
      </c>
      <c r="C31" t="s">
        <v>2</v>
      </c>
      <c r="D31" t="s">
        <v>209</v>
      </c>
      <c r="E31" s="1" t="s">
        <v>196</v>
      </c>
      <c r="F31" s="1"/>
      <c r="G31" s="1"/>
      <c r="H31" s="1" t="s">
        <v>5</v>
      </c>
      <c r="I31" s="1"/>
      <c r="J31" s="1"/>
      <c r="K31" s="1" t="s">
        <v>5</v>
      </c>
      <c r="L31" s="1" t="s">
        <v>5</v>
      </c>
      <c r="M31" s="1"/>
      <c r="N31" s="1" t="s">
        <v>128</v>
      </c>
      <c r="O31" s="1" t="s">
        <v>218</v>
      </c>
      <c r="P31" s="1" t="s">
        <v>199</v>
      </c>
      <c r="Q31" s="1" t="s">
        <v>8</v>
      </c>
      <c r="R31" s="1" t="s">
        <v>196</v>
      </c>
      <c r="S31" s="1" t="s">
        <v>8</v>
      </c>
      <c r="T31" s="1" t="s">
        <v>199</v>
      </c>
      <c r="U31" s="1" t="s">
        <v>10</v>
      </c>
      <c r="V31" s="1" t="s">
        <v>10</v>
      </c>
      <c r="W31" s="1" t="s">
        <v>10</v>
      </c>
      <c r="X31" s="1" t="s">
        <v>10</v>
      </c>
      <c r="Y31" s="1" t="s">
        <v>10</v>
      </c>
      <c r="Z31" s="4">
        <v>29952</v>
      </c>
      <c r="AA31" s="4">
        <v>41609</v>
      </c>
      <c r="AB31" s="1"/>
      <c r="AC31" s="1" t="s">
        <v>52</v>
      </c>
      <c r="AD31" s="1" t="s">
        <v>10</v>
      </c>
      <c r="AE31" s="1" t="s">
        <v>17</v>
      </c>
      <c r="AF31" s="1" t="s">
        <v>12</v>
      </c>
      <c r="AG31" s="1"/>
      <c r="AH31" s="1" t="s">
        <v>13</v>
      </c>
      <c r="AI31" s="1" t="s">
        <v>11</v>
      </c>
      <c r="AJ31" s="1" t="s">
        <v>12</v>
      </c>
      <c r="AK31" s="1"/>
      <c r="AL31" s="1" t="s">
        <v>14</v>
      </c>
      <c r="AM31" s="1" t="s">
        <v>12</v>
      </c>
      <c r="AN31" s="1"/>
      <c r="AO31" s="1" t="s">
        <v>15</v>
      </c>
      <c r="AP31" s="1" t="s">
        <v>12</v>
      </c>
      <c r="AQ31" s="1"/>
      <c r="AR31" s="1" t="s">
        <v>144</v>
      </c>
      <c r="AS31" s="1"/>
      <c r="AT31" s="1"/>
      <c r="AU31" s="1" t="s">
        <v>16</v>
      </c>
      <c r="AV31" s="1"/>
      <c r="AW31" s="1"/>
      <c r="AX31" s="1"/>
      <c r="AY31" s="1" t="s">
        <v>219</v>
      </c>
      <c r="AZ31" s="1" t="s">
        <v>20</v>
      </c>
      <c r="BA31" s="1" t="s">
        <v>21</v>
      </c>
      <c r="BB31" s="1" t="s">
        <v>29</v>
      </c>
      <c r="BC31" s="1" t="s">
        <v>123</v>
      </c>
      <c r="BD31" s="1" t="s">
        <v>124</v>
      </c>
      <c r="BE31" s="1" t="s">
        <v>124</v>
      </c>
      <c r="BF31" s="1"/>
      <c r="BG31" s="1"/>
      <c r="BH31" s="1"/>
      <c r="BI31" s="1" t="s">
        <v>5</v>
      </c>
      <c r="BJ31" s="1"/>
      <c r="BK31" s="1"/>
      <c r="BL31" s="1" t="s">
        <v>24</v>
      </c>
      <c r="BM31" s="1"/>
      <c r="BN31" s="1" t="s">
        <v>5</v>
      </c>
      <c r="BO31" s="1" t="s">
        <v>5</v>
      </c>
      <c r="BP31" s="1"/>
      <c r="BQ31" s="1"/>
      <c r="BR31" s="1"/>
      <c r="BS31" s="1" t="s">
        <v>2</v>
      </c>
      <c r="BT31" s="1" t="s">
        <v>5</v>
      </c>
      <c r="BU31" s="1" t="s">
        <v>26</v>
      </c>
      <c r="BV31" s="1" t="s">
        <v>27</v>
      </c>
      <c r="BW31" s="1" t="s">
        <v>125</v>
      </c>
      <c r="BX31" s="1"/>
      <c r="BY31" s="1"/>
      <c r="BZ31" s="1"/>
      <c r="CA31" s="1">
        <v>1382</v>
      </c>
      <c r="CB31" s="1" t="s">
        <v>30</v>
      </c>
      <c r="CC31" s="1" t="s">
        <v>220</v>
      </c>
      <c r="CD31" s="1"/>
      <c r="CE31" s="1"/>
      <c r="CF31" s="1" t="s">
        <v>73</v>
      </c>
      <c r="CG31" s="1" t="s">
        <v>33</v>
      </c>
      <c r="CH31" s="1"/>
      <c r="CI31" s="1"/>
      <c r="CJ31" s="1"/>
      <c r="CK31" s="1" t="s">
        <v>208</v>
      </c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2">
        <f t="shared" si="0"/>
        <v>31.916666666666668</v>
      </c>
      <c r="CZ31" s="2">
        <f t="shared" si="1"/>
        <v>0.75</v>
      </c>
      <c r="DA31" s="2">
        <f t="shared" si="2"/>
        <v>0.33333333333333331</v>
      </c>
      <c r="DB31" s="2">
        <f t="shared" si="3"/>
        <v>0.8571428571428571</v>
      </c>
      <c r="DC31" s="2">
        <f t="shared" si="4"/>
        <v>0.5</v>
      </c>
      <c r="DD31" s="2">
        <f t="shared" si="5"/>
        <v>0.5</v>
      </c>
      <c r="DE31" s="2">
        <f t="shared" si="6"/>
        <v>1</v>
      </c>
      <c r="DF31" s="2">
        <f t="shared" si="7"/>
        <v>1</v>
      </c>
      <c r="DG31" s="2">
        <f t="shared" si="8"/>
        <v>0.7142857142857143</v>
      </c>
      <c r="DH31" s="2">
        <f t="shared" si="9"/>
        <v>0</v>
      </c>
      <c r="DI31" s="2">
        <f t="shared" si="10"/>
        <v>1</v>
      </c>
      <c r="DJ31" s="2">
        <f t="shared" si="11"/>
        <v>0</v>
      </c>
      <c r="DK31" s="2">
        <f t="shared" si="17"/>
        <v>0.66666666666666663</v>
      </c>
      <c r="DL31" s="2">
        <f t="shared" si="13"/>
        <v>0.61011904761904756</v>
      </c>
      <c r="DM31" s="1" t="str">
        <f t="shared" si="18"/>
        <v>0.5 x 0.5 deg</v>
      </c>
      <c r="DN31" s="1" t="str">
        <f t="shared" si="18"/>
        <v>none</v>
      </c>
      <c r="DO31" s="11" t="str">
        <f t="shared" si="18"/>
        <v>daily, monthly</v>
      </c>
      <c r="DP31" s="1" t="str">
        <f t="shared" si="18"/>
        <v>tbd</v>
      </c>
      <c r="DQ31" s="1" t="str">
        <f t="shared" si="18"/>
        <v>tbd</v>
      </c>
      <c r="DR31" s="7">
        <v>0.6</v>
      </c>
      <c r="DS31" s="2">
        <f t="shared" si="15"/>
        <v>1</v>
      </c>
      <c r="DT31" s="1" t="str">
        <f t="shared" si="16"/>
        <v>Climate Research, Cloud Physics</v>
      </c>
      <c r="DU31" s="2">
        <f>SUM(CY31/30,DL31,DR31,DS31)</f>
        <v>3.2740079365079366</v>
      </c>
    </row>
    <row r="32" spans="1:125" ht="16" customHeight="1">
      <c r="A32" t="s">
        <v>0</v>
      </c>
      <c r="B32" t="s">
        <v>1</v>
      </c>
      <c r="C32" t="s">
        <v>2</v>
      </c>
      <c r="D32" t="s">
        <v>221</v>
      </c>
      <c r="E32" s="1" t="s">
        <v>196</v>
      </c>
      <c r="F32" s="1"/>
      <c r="G32" s="1"/>
      <c r="H32" s="1" t="s">
        <v>5</v>
      </c>
      <c r="I32" s="1"/>
      <c r="J32" s="1"/>
      <c r="K32" s="1" t="s">
        <v>5</v>
      </c>
      <c r="L32" s="1" t="s">
        <v>5</v>
      </c>
      <c r="M32" s="1"/>
      <c r="N32" s="1" t="s">
        <v>141</v>
      </c>
      <c r="O32" s="1" t="s">
        <v>222</v>
      </c>
      <c r="P32" s="1" t="s">
        <v>199</v>
      </c>
      <c r="Q32" s="1" t="s">
        <v>8</v>
      </c>
      <c r="R32" s="1" t="s">
        <v>196</v>
      </c>
      <c r="S32" s="1" t="s">
        <v>8</v>
      </c>
      <c r="T32" s="1" t="s">
        <v>199</v>
      </c>
      <c r="U32" s="1" t="s">
        <v>10</v>
      </c>
      <c r="V32" s="1" t="s">
        <v>10</v>
      </c>
      <c r="W32" s="1" t="s">
        <v>10</v>
      </c>
      <c r="X32" s="1" t="s">
        <v>10</v>
      </c>
      <c r="Y32" s="1" t="s">
        <v>10</v>
      </c>
      <c r="Z32" s="4">
        <v>29952</v>
      </c>
      <c r="AA32" s="4">
        <v>41609</v>
      </c>
      <c r="AB32" s="1"/>
      <c r="AC32" s="1" t="s">
        <v>143</v>
      </c>
      <c r="AD32" s="1" t="s">
        <v>172</v>
      </c>
      <c r="AE32" s="1" t="s">
        <v>17</v>
      </c>
      <c r="AF32" s="1" t="s">
        <v>12</v>
      </c>
      <c r="AG32" s="1"/>
      <c r="AH32" s="1" t="s">
        <v>13</v>
      </c>
      <c r="AI32" s="1" t="s">
        <v>11</v>
      </c>
      <c r="AJ32" s="1" t="s">
        <v>12</v>
      </c>
      <c r="AK32" s="1"/>
      <c r="AL32" s="1" t="s">
        <v>14</v>
      </c>
      <c r="AM32" s="1" t="s">
        <v>12</v>
      </c>
      <c r="AN32" s="1"/>
      <c r="AO32" s="1" t="s">
        <v>15</v>
      </c>
      <c r="AP32" s="1" t="s">
        <v>12</v>
      </c>
      <c r="AQ32" s="1"/>
      <c r="AR32" s="1" t="s">
        <v>144</v>
      </c>
      <c r="AS32" s="1"/>
      <c r="AT32" s="1"/>
      <c r="AU32" s="1" t="s">
        <v>16</v>
      </c>
      <c r="AV32" s="1"/>
      <c r="AW32" s="1"/>
      <c r="AX32" s="1"/>
      <c r="AY32" s="1" t="s">
        <v>219</v>
      </c>
      <c r="AZ32" s="1" t="s">
        <v>20</v>
      </c>
      <c r="BA32" s="1" t="s">
        <v>223</v>
      </c>
      <c r="BB32" s="1" t="s">
        <v>29</v>
      </c>
      <c r="BC32" s="1" t="s">
        <v>23</v>
      </c>
      <c r="BD32" s="1" t="s">
        <v>124</v>
      </c>
      <c r="BE32" s="1" t="s">
        <v>124</v>
      </c>
      <c r="BF32" s="1"/>
      <c r="BG32" s="1"/>
      <c r="BH32" s="1"/>
      <c r="BI32" s="1" t="s">
        <v>5</v>
      </c>
      <c r="BJ32" s="1"/>
      <c r="BK32" s="1"/>
      <c r="BL32" s="1" t="s">
        <v>24</v>
      </c>
      <c r="BM32" s="1"/>
      <c r="BN32" s="1" t="s">
        <v>5</v>
      </c>
      <c r="BO32" s="1" t="s">
        <v>5</v>
      </c>
      <c r="BP32" s="1"/>
      <c r="BQ32" s="1"/>
      <c r="BR32" s="1"/>
      <c r="BS32" s="1" t="s">
        <v>2</v>
      </c>
      <c r="BT32" s="1" t="s">
        <v>5</v>
      </c>
      <c r="BU32" s="1" t="s">
        <v>69</v>
      </c>
      <c r="BV32" s="1" t="s">
        <v>27</v>
      </c>
      <c r="BW32" s="1" t="s">
        <v>147</v>
      </c>
      <c r="BX32" s="1"/>
      <c r="BY32" s="1"/>
      <c r="BZ32" s="1"/>
      <c r="CA32" s="1">
        <v>1383</v>
      </c>
      <c r="CB32" s="1" t="s">
        <v>30</v>
      </c>
      <c r="CC32" s="1" t="s">
        <v>224</v>
      </c>
      <c r="CD32" s="1"/>
      <c r="CE32" s="1"/>
      <c r="CF32" s="1" t="s">
        <v>32</v>
      </c>
      <c r="CG32" s="1" t="s">
        <v>33</v>
      </c>
      <c r="CH32" s="1"/>
      <c r="CI32" s="1"/>
      <c r="CJ32" s="1"/>
      <c r="CK32" s="1" t="s">
        <v>208</v>
      </c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2">
        <f t="shared" si="0"/>
        <v>31.916666666666668</v>
      </c>
      <c r="CZ32" s="2">
        <f t="shared" si="1"/>
        <v>0.75</v>
      </c>
      <c r="DA32" s="2">
        <f t="shared" si="2"/>
        <v>0.33333333333333331</v>
      </c>
      <c r="DB32" s="2">
        <f t="shared" si="3"/>
        <v>0.8571428571428571</v>
      </c>
      <c r="DC32" s="2">
        <f t="shared" si="4"/>
        <v>0.5</v>
      </c>
      <c r="DD32" s="2">
        <f t="shared" si="5"/>
        <v>0.5</v>
      </c>
      <c r="DE32" s="2">
        <f t="shared" si="6"/>
        <v>1</v>
      </c>
      <c r="DF32" s="2">
        <f t="shared" si="7"/>
        <v>1</v>
      </c>
      <c r="DG32" s="2">
        <f t="shared" si="8"/>
        <v>0.7142857142857143</v>
      </c>
      <c r="DH32" s="2">
        <f t="shared" si="9"/>
        <v>0</v>
      </c>
      <c r="DI32" s="2">
        <f t="shared" si="10"/>
        <v>1</v>
      </c>
      <c r="DJ32" s="2">
        <f t="shared" si="11"/>
        <v>0</v>
      </c>
      <c r="DK32" s="2">
        <f t="shared" si="17"/>
        <v>0.66666666666666663</v>
      </c>
      <c r="DL32" s="2">
        <f t="shared" si="13"/>
        <v>0.61011904761904756</v>
      </c>
      <c r="DM32" s="1" t="str">
        <f t="shared" si="18"/>
        <v>0.5 deg x 0.5 deg</v>
      </c>
      <c r="DN32" s="1" t="str">
        <f t="shared" si="18"/>
        <v>none</v>
      </c>
      <c r="DO32" s="11" t="str">
        <f t="shared" si="18"/>
        <v>daily and monthly</v>
      </c>
      <c r="DP32" s="1" t="str">
        <f t="shared" si="18"/>
        <v>tbd</v>
      </c>
      <c r="DQ32" s="1" t="str">
        <f t="shared" si="18"/>
        <v>tbd</v>
      </c>
      <c r="DR32" s="7">
        <v>0.6</v>
      </c>
      <c r="DS32" s="2">
        <f t="shared" si="15"/>
        <v>1</v>
      </c>
      <c r="DT32" s="1" t="str">
        <f t="shared" si="16"/>
        <v>Cloud Feedback, Radiation Budget Studies, Energy And Water Cycle</v>
      </c>
      <c r="DU32" s="2">
        <f>SUM(CY32/30,DL32,DR32,DS32)</f>
        <v>3.2740079365079366</v>
      </c>
    </row>
    <row r="33" spans="1:125" ht="16" customHeight="1">
      <c r="A33" t="s">
        <v>0</v>
      </c>
      <c r="B33" t="s">
        <v>225</v>
      </c>
      <c r="C33" t="s">
        <v>226</v>
      </c>
      <c r="D33" t="s">
        <v>227</v>
      </c>
      <c r="E33" s="1" t="s">
        <v>48</v>
      </c>
      <c r="F33" s="1"/>
      <c r="G33" s="1"/>
      <c r="H33" s="1" t="s">
        <v>5</v>
      </c>
      <c r="I33" s="1"/>
      <c r="J33" s="1"/>
      <c r="K33" s="1" t="s">
        <v>5</v>
      </c>
      <c r="L33" s="1" t="s">
        <v>5</v>
      </c>
      <c r="M33" s="1"/>
      <c r="N33" s="1" t="s">
        <v>228</v>
      </c>
      <c r="O33" s="1" t="s">
        <v>229</v>
      </c>
      <c r="P33" s="1" t="s">
        <v>48</v>
      </c>
      <c r="Q33" s="1" t="s">
        <v>48</v>
      </c>
      <c r="R33" s="1" t="s">
        <v>48</v>
      </c>
      <c r="S33" s="1" t="s">
        <v>48</v>
      </c>
      <c r="T33" s="1" t="s">
        <v>48</v>
      </c>
      <c r="U33" s="1" t="s">
        <v>48</v>
      </c>
      <c r="V33" s="1" t="s">
        <v>48</v>
      </c>
      <c r="W33" s="1" t="s">
        <v>48</v>
      </c>
      <c r="X33" s="1" t="s">
        <v>48</v>
      </c>
      <c r="Y33" s="1" t="s">
        <v>48</v>
      </c>
      <c r="Z33" s="4">
        <v>28856</v>
      </c>
      <c r="AA33" s="4">
        <v>40878</v>
      </c>
      <c r="AB33" s="10">
        <v>41985</v>
      </c>
      <c r="AC33" s="1" t="s">
        <v>83</v>
      </c>
      <c r="AD33" s="1" t="s">
        <v>118</v>
      </c>
      <c r="AE33" s="1" t="s">
        <v>230</v>
      </c>
      <c r="AF33" s="1" t="s">
        <v>231</v>
      </c>
      <c r="AG33" s="1"/>
      <c r="AH33" s="1" t="s">
        <v>13</v>
      </c>
      <c r="AI33" s="1" t="s">
        <v>17</v>
      </c>
      <c r="AJ33" s="1" t="s">
        <v>232</v>
      </c>
      <c r="AK33" s="1"/>
      <c r="AL33" s="1" t="s">
        <v>14</v>
      </c>
      <c r="AM33" s="1" t="s">
        <v>232</v>
      </c>
      <c r="AN33" s="1"/>
      <c r="AO33" s="1" t="s">
        <v>16</v>
      </c>
      <c r="AP33" s="1" t="s">
        <v>232</v>
      </c>
      <c r="AQ33" s="1"/>
      <c r="AR33" s="1" t="s">
        <v>214</v>
      </c>
      <c r="AS33" s="1" t="s">
        <v>232</v>
      </c>
      <c r="AT33" s="1"/>
      <c r="AU33" s="1" t="s">
        <v>233</v>
      </c>
      <c r="AV33" s="1" t="s">
        <v>232</v>
      </c>
      <c r="AW33" s="1"/>
      <c r="AX33" s="1"/>
      <c r="AY33" s="1" t="s">
        <v>234</v>
      </c>
      <c r="AZ33" s="1" t="s">
        <v>20</v>
      </c>
      <c r="BA33" s="1" t="s">
        <v>235</v>
      </c>
      <c r="BB33" s="1" t="s">
        <v>236</v>
      </c>
      <c r="BC33" s="1">
        <v>1</v>
      </c>
      <c r="BD33" s="5">
        <v>0.02</v>
      </c>
      <c r="BE33" s="5">
        <v>0.02</v>
      </c>
      <c r="BF33" s="1"/>
      <c r="BG33" s="1"/>
      <c r="BH33" s="1"/>
      <c r="BI33" s="1" t="s">
        <v>5</v>
      </c>
      <c r="BJ33" s="1"/>
      <c r="BK33" s="1"/>
      <c r="BL33" s="1"/>
      <c r="BM33" s="1"/>
      <c r="BN33" s="1" t="s">
        <v>5</v>
      </c>
      <c r="BO33" s="1" t="s">
        <v>5</v>
      </c>
      <c r="BP33" s="1"/>
      <c r="BQ33" s="1"/>
      <c r="BR33" s="1"/>
      <c r="BS33" s="1" t="s">
        <v>237</v>
      </c>
      <c r="BT33" s="1" t="s">
        <v>68</v>
      </c>
      <c r="BU33" s="1" t="s">
        <v>238</v>
      </c>
      <c r="BV33" s="1" t="s">
        <v>27</v>
      </c>
      <c r="BW33" s="1" t="s">
        <v>239</v>
      </c>
      <c r="BX33" s="1"/>
      <c r="BY33" s="1"/>
      <c r="BZ33" s="1" t="s">
        <v>71</v>
      </c>
      <c r="CA33" s="1">
        <v>1384</v>
      </c>
      <c r="CB33" s="1" t="s">
        <v>30</v>
      </c>
      <c r="CC33" s="1" t="s">
        <v>240</v>
      </c>
      <c r="CD33" s="1"/>
      <c r="CE33" s="1"/>
      <c r="CF33" s="1" t="s">
        <v>92</v>
      </c>
      <c r="CG33" s="1" t="s">
        <v>33</v>
      </c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2">
        <f t="shared" si="0"/>
        <v>32.916666666666664</v>
      </c>
      <c r="CZ33" s="2">
        <f t="shared" si="1"/>
        <v>0.75</v>
      </c>
      <c r="DA33" s="2">
        <f t="shared" si="2"/>
        <v>0.33333333333333331</v>
      </c>
      <c r="DB33" s="2">
        <f t="shared" si="3"/>
        <v>0.8571428571428571</v>
      </c>
      <c r="DC33" s="2">
        <f t="shared" si="4"/>
        <v>0.5</v>
      </c>
      <c r="DD33" s="2">
        <f t="shared" si="5"/>
        <v>0.5</v>
      </c>
      <c r="DE33" s="2">
        <f t="shared" si="6"/>
        <v>1</v>
      </c>
      <c r="DF33" s="2">
        <f t="shared" si="7"/>
        <v>1</v>
      </c>
      <c r="DG33" s="2">
        <f t="shared" si="8"/>
        <v>0.8571428571428571</v>
      </c>
      <c r="DH33" s="2">
        <f t="shared" si="9"/>
        <v>2</v>
      </c>
      <c r="DI33" s="2">
        <f t="shared" si="10"/>
        <v>1</v>
      </c>
      <c r="DJ33" s="2">
        <f t="shared" si="11"/>
        <v>0</v>
      </c>
      <c r="DK33" s="2"/>
      <c r="DL33" s="2">
        <f t="shared" si="13"/>
        <v>0.73313492063492058</v>
      </c>
      <c r="DM33" s="1" t="str">
        <f>BA33</f>
        <v>2 x 5 km2</v>
      </c>
      <c r="DN33" s="1" t="str">
        <f>BB33</f>
        <v>N/A (Total Column)</v>
      </c>
      <c r="DO33" s="11"/>
      <c r="DP33" s="1">
        <f>BD33</f>
        <v>0.02</v>
      </c>
      <c r="DQ33" s="1">
        <f>BE33</f>
        <v>0.02</v>
      </c>
      <c r="DR33" s="7">
        <v>0.6</v>
      </c>
      <c r="DS33" s="2">
        <f t="shared" si="15"/>
        <v>1</v>
      </c>
      <c r="DT33" s="1" t="str">
        <f t="shared" si="16"/>
        <v>Earth Energy Balance</v>
      </c>
      <c r="DU33" s="2">
        <f>SUM(CY33/30,DL33,DR33,DS33)</f>
        <v>3.4303571428571429</v>
      </c>
    </row>
    <row r="34" spans="1:125" ht="16" customHeight="1">
      <c r="A34" t="s">
        <v>0</v>
      </c>
      <c r="B34" t="s">
        <v>97</v>
      </c>
      <c r="C34" t="s">
        <v>98</v>
      </c>
      <c r="E34" s="1" t="s">
        <v>8</v>
      </c>
      <c r="F34" s="1"/>
      <c r="G34" s="1"/>
      <c r="H34" s="1" t="s">
        <v>5</v>
      </c>
      <c r="I34" s="1"/>
      <c r="J34" s="1"/>
      <c r="K34" s="1" t="s">
        <v>5</v>
      </c>
      <c r="L34" s="1" t="s">
        <v>74</v>
      </c>
      <c r="M34" s="1"/>
      <c r="N34" s="1" t="s">
        <v>241</v>
      </c>
      <c r="O34" s="1" t="s">
        <v>242</v>
      </c>
      <c r="P34" s="1" t="s">
        <v>8</v>
      </c>
      <c r="Q34" s="1" t="s">
        <v>8</v>
      </c>
      <c r="R34" s="1" t="s">
        <v>8</v>
      </c>
      <c r="S34" s="1" t="s">
        <v>8</v>
      </c>
      <c r="T34" s="1" t="s">
        <v>8</v>
      </c>
      <c r="U34" s="1" t="s">
        <v>8</v>
      </c>
      <c r="V34" s="1" t="s">
        <v>8</v>
      </c>
      <c r="W34" s="1" t="s">
        <v>8</v>
      </c>
      <c r="X34" s="1" t="s">
        <v>8</v>
      </c>
      <c r="Y34" s="1" t="s">
        <v>8</v>
      </c>
      <c r="Z34" s="4">
        <v>28795</v>
      </c>
      <c r="AA34" s="4">
        <v>40148</v>
      </c>
      <c r="AB34" s="1"/>
      <c r="AC34" s="1" t="s">
        <v>37</v>
      </c>
      <c r="AD34" s="1" t="s">
        <v>118</v>
      </c>
      <c r="AE34" s="1" t="s">
        <v>101</v>
      </c>
      <c r="AF34" s="1" t="s">
        <v>102</v>
      </c>
      <c r="AG34" s="1"/>
      <c r="AH34" s="1" t="s">
        <v>13</v>
      </c>
      <c r="AI34" s="1" t="s">
        <v>86</v>
      </c>
      <c r="AJ34" s="1" t="s">
        <v>102</v>
      </c>
      <c r="AK34" s="1"/>
      <c r="AL34" s="1" t="s">
        <v>87</v>
      </c>
      <c r="AM34" s="1" t="s">
        <v>102</v>
      </c>
      <c r="AN34" s="1"/>
      <c r="AO34" s="1" t="s">
        <v>88</v>
      </c>
      <c r="AP34" s="1" t="s">
        <v>102</v>
      </c>
      <c r="AQ34" s="1"/>
      <c r="AR34" s="1" t="s">
        <v>17</v>
      </c>
      <c r="AS34" s="1" t="s">
        <v>102</v>
      </c>
      <c r="AT34" s="1"/>
      <c r="AU34" s="1" t="s">
        <v>11</v>
      </c>
      <c r="AV34" s="1" t="s">
        <v>102</v>
      </c>
      <c r="AW34" s="1"/>
      <c r="AX34" s="1"/>
      <c r="AY34" s="1" t="s">
        <v>243</v>
      </c>
      <c r="AZ34" s="1" t="s">
        <v>20</v>
      </c>
      <c r="BA34" s="1">
        <v>10</v>
      </c>
      <c r="BB34" s="1" t="s">
        <v>22</v>
      </c>
      <c r="BC34" s="1">
        <v>16</v>
      </c>
      <c r="BD34" s="5">
        <v>0.2</v>
      </c>
      <c r="BE34" s="5">
        <v>0.05</v>
      </c>
      <c r="BF34" s="1"/>
      <c r="BG34" s="1"/>
      <c r="BH34" s="1"/>
      <c r="BI34" s="1" t="s">
        <v>74</v>
      </c>
      <c r="BJ34" s="1"/>
      <c r="BK34" s="1" t="s">
        <v>106</v>
      </c>
      <c r="BL34" s="1" t="s">
        <v>24</v>
      </c>
      <c r="BM34" s="1" t="s">
        <v>107</v>
      </c>
      <c r="BN34" s="1" t="s">
        <v>74</v>
      </c>
      <c r="BO34" s="1" t="s">
        <v>74</v>
      </c>
      <c r="BP34" s="1"/>
      <c r="BQ34" s="1"/>
      <c r="BR34" s="1"/>
      <c r="BS34" s="1" t="s">
        <v>108</v>
      </c>
      <c r="BT34" s="1" t="s">
        <v>68</v>
      </c>
      <c r="BU34" s="1" t="s">
        <v>26</v>
      </c>
      <c r="BV34" s="1" t="s">
        <v>27</v>
      </c>
      <c r="BW34" s="1" t="s">
        <v>109</v>
      </c>
      <c r="BX34" s="1"/>
      <c r="BY34" s="1"/>
      <c r="BZ34" s="1">
        <v>24</v>
      </c>
      <c r="CA34" s="6">
        <v>37910</v>
      </c>
      <c r="CB34" s="1" t="s">
        <v>30</v>
      </c>
      <c r="CC34" s="1" t="s">
        <v>244</v>
      </c>
      <c r="CD34" s="1"/>
      <c r="CE34" s="1"/>
      <c r="CF34" s="1" t="s">
        <v>37</v>
      </c>
      <c r="CG34" s="1" t="s">
        <v>33</v>
      </c>
      <c r="CH34" s="1"/>
      <c r="CI34" s="1" t="s">
        <v>74</v>
      </c>
      <c r="CJ34" s="1" t="s">
        <v>111</v>
      </c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2">
        <f t="shared" si="0"/>
        <v>31.083333333333332</v>
      </c>
      <c r="CZ34" s="2">
        <f t="shared" si="1"/>
        <v>0.75</v>
      </c>
      <c r="DA34" s="2">
        <f t="shared" si="2"/>
        <v>0.33333333333333331</v>
      </c>
      <c r="DB34" s="2">
        <f t="shared" si="3"/>
        <v>1</v>
      </c>
      <c r="DC34" s="2">
        <f t="shared" si="4"/>
        <v>0.5</v>
      </c>
      <c r="DD34" s="2">
        <f t="shared" si="5"/>
        <v>0.5</v>
      </c>
      <c r="DE34" s="2">
        <f t="shared" si="6"/>
        <v>1</v>
      </c>
      <c r="DF34" s="2">
        <f t="shared" si="7"/>
        <v>1</v>
      </c>
      <c r="DG34" s="2">
        <f t="shared" si="8"/>
        <v>0.8571428571428571</v>
      </c>
      <c r="DH34" s="2">
        <f t="shared" si="9"/>
        <v>1</v>
      </c>
      <c r="DI34" s="2">
        <f t="shared" si="10"/>
        <v>1</v>
      </c>
      <c r="DJ34" s="2">
        <f t="shared" si="11"/>
        <v>0</v>
      </c>
      <c r="DK34" s="2">
        <f t="shared" ref="DK34:DK41" si="19">(COUNTIF(U34,"*")+COUNTIF(W34,"*")+COUNTIF(BO34,"y*"))/3</f>
        <v>1</v>
      </c>
      <c r="DL34" s="2">
        <f t="shared" si="13"/>
        <v>0.74503968253968245</v>
      </c>
      <c r="DM34" s="1">
        <f t="shared" ref="DM34:DQ41" si="20">BA34</f>
        <v>10</v>
      </c>
      <c r="DN34" s="1" t="str">
        <f t="shared" si="20"/>
        <v>n/a</v>
      </c>
      <c r="DO34" s="11">
        <f t="shared" si="20"/>
        <v>16</v>
      </c>
      <c r="DP34" s="1">
        <f t="shared" si="20"/>
        <v>0.2</v>
      </c>
      <c r="DQ34" s="1">
        <f t="shared" si="20"/>
        <v>0.05</v>
      </c>
      <c r="DR34" s="7">
        <v>0.4</v>
      </c>
      <c r="DS34" s="2">
        <f t="shared" si="15"/>
        <v>1</v>
      </c>
      <c r="DT34" s="1" t="str">
        <f t="shared" si="16"/>
        <v>Radiation Budget, Cloud Feedback</v>
      </c>
      <c r="DU34" s="2">
        <f>SUM(CY34/30,DL34,DR34,DS34)</f>
        <v>3.1811507936507932</v>
      </c>
    </row>
    <row r="35" spans="1:125" ht="16" customHeight="1">
      <c r="A35" t="s">
        <v>149</v>
      </c>
      <c r="B35" t="s">
        <v>245</v>
      </c>
      <c r="C35" t="s">
        <v>246</v>
      </c>
      <c r="D35" t="s">
        <v>247</v>
      </c>
      <c r="E35" s="1" t="s">
        <v>48</v>
      </c>
      <c r="F35" s="1"/>
      <c r="G35" s="1"/>
      <c r="H35" s="1" t="s">
        <v>5</v>
      </c>
      <c r="I35" s="1"/>
      <c r="J35" s="1"/>
      <c r="K35" s="1" t="s">
        <v>5</v>
      </c>
      <c r="L35" s="1" t="s">
        <v>5</v>
      </c>
      <c r="M35" s="1"/>
      <c r="N35" s="1" t="s">
        <v>248</v>
      </c>
      <c r="O35" s="1" t="s">
        <v>249</v>
      </c>
      <c r="P35" s="1" t="s">
        <v>48</v>
      </c>
      <c r="Q35" s="1" t="s">
        <v>48</v>
      </c>
      <c r="R35" s="1" t="s">
        <v>48</v>
      </c>
      <c r="S35" s="1" t="s">
        <v>48</v>
      </c>
      <c r="T35" s="1" t="s">
        <v>48</v>
      </c>
      <c r="U35" s="1" t="s">
        <v>48</v>
      </c>
      <c r="V35" s="1" t="s">
        <v>48</v>
      </c>
      <c r="W35" s="1" t="s">
        <v>48</v>
      </c>
      <c r="X35" s="1" t="s">
        <v>48</v>
      </c>
      <c r="Y35" s="1" t="s">
        <v>48</v>
      </c>
      <c r="Z35" s="4">
        <v>28856</v>
      </c>
      <c r="AA35" s="4">
        <v>40513</v>
      </c>
      <c r="AB35" s="1"/>
      <c r="AC35" s="1" t="s">
        <v>83</v>
      </c>
      <c r="AD35" s="1" t="s">
        <v>10</v>
      </c>
      <c r="AE35" s="1" t="s">
        <v>87</v>
      </c>
      <c r="AF35" s="1" t="s">
        <v>250</v>
      </c>
      <c r="AG35" s="1"/>
      <c r="AH35" s="1" t="s">
        <v>13</v>
      </c>
      <c r="AI35" s="1" t="s">
        <v>251</v>
      </c>
      <c r="AJ35" s="1" t="s">
        <v>66</v>
      </c>
      <c r="AK35" s="1"/>
      <c r="AL35" s="1" t="s">
        <v>58</v>
      </c>
      <c r="AM35" s="1" t="s">
        <v>66</v>
      </c>
      <c r="AN35" s="1"/>
      <c r="AO35" s="1" t="s">
        <v>57</v>
      </c>
      <c r="AP35" s="1" t="s">
        <v>66</v>
      </c>
      <c r="AQ35" s="1"/>
      <c r="AR35" s="1" t="s">
        <v>54</v>
      </c>
      <c r="AS35" s="1" t="s">
        <v>66</v>
      </c>
      <c r="AT35" s="1"/>
      <c r="AU35" s="1" t="s">
        <v>252</v>
      </c>
      <c r="AV35" s="1" t="s">
        <v>253</v>
      </c>
      <c r="AW35" s="1"/>
      <c r="AX35" s="1"/>
      <c r="AY35" s="1" t="s">
        <v>254</v>
      </c>
      <c r="AZ35" s="1" t="s">
        <v>20</v>
      </c>
      <c r="BA35" s="1" t="s">
        <v>255</v>
      </c>
      <c r="BB35" s="1" t="s">
        <v>256</v>
      </c>
      <c r="BC35" s="1" t="s">
        <v>257</v>
      </c>
      <c r="BD35" s="1" t="s">
        <v>258</v>
      </c>
      <c r="BE35" s="1" t="s">
        <v>259</v>
      </c>
      <c r="BF35" s="1"/>
      <c r="BG35" s="1"/>
      <c r="BH35" s="1"/>
      <c r="BI35" s="1" t="s">
        <v>5</v>
      </c>
      <c r="BJ35" s="1"/>
      <c r="BK35" s="1"/>
      <c r="BL35" s="1"/>
      <c r="BM35" s="1"/>
      <c r="BN35" s="1" t="s">
        <v>5</v>
      </c>
      <c r="BO35" s="1" t="s">
        <v>5</v>
      </c>
      <c r="BP35" s="1"/>
      <c r="BQ35" s="1"/>
      <c r="BR35" s="1"/>
      <c r="BS35" s="1"/>
      <c r="BT35" s="1" t="s">
        <v>68</v>
      </c>
      <c r="BU35" s="1" t="s">
        <v>26</v>
      </c>
      <c r="BV35" s="1" t="s">
        <v>27</v>
      </c>
      <c r="BW35" s="1" t="s">
        <v>147</v>
      </c>
      <c r="BX35" s="1"/>
      <c r="BY35" s="1"/>
      <c r="BZ35" s="1" t="s">
        <v>260</v>
      </c>
      <c r="CA35" s="1">
        <v>1386</v>
      </c>
      <c r="CB35" s="1" t="s">
        <v>30</v>
      </c>
      <c r="CC35" s="1" t="s">
        <v>261</v>
      </c>
      <c r="CD35" s="1"/>
      <c r="CE35" s="1"/>
      <c r="CF35" s="1" t="s">
        <v>262</v>
      </c>
      <c r="CG35" s="1" t="s">
        <v>33</v>
      </c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2">
        <f t="shared" si="0"/>
        <v>31.916666666666668</v>
      </c>
      <c r="CZ35" s="2">
        <f t="shared" si="1"/>
        <v>0.75</v>
      </c>
      <c r="DA35" s="2">
        <f t="shared" si="2"/>
        <v>0.33333333333333331</v>
      </c>
      <c r="DB35" s="2">
        <f t="shared" si="3"/>
        <v>0.8571428571428571</v>
      </c>
      <c r="DC35" s="2">
        <f t="shared" si="4"/>
        <v>0.5</v>
      </c>
      <c r="DD35" s="2">
        <f t="shared" si="5"/>
        <v>0.5</v>
      </c>
      <c r="DE35" s="2">
        <f t="shared" si="6"/>
        <v>1</v>
      </c>
      <c r="DF35" s="2">
        <f t="shared" si="7"/>
        <v>1</v>
      </c>
      <c r="DG35" s="2">
        <f t="shared" si="8"/>
        <v>0.7142857142857143</v>
      </c>
      <c r="DH35" s="2">
        <f t="shared" si="9"/>
        <v>2</v>
      </c>
      <c r="DI35" s="2">
        <f t="shared" si="10"/>
        <v>1</v>
      </c>
      <c r="DJ35" s="2">
        <f t="shared" si="11"/>
        <v>0</v>
      </c>
      <c r="DK35" s="2">
        <f t="shared" si="19"/>
        <v>0.66666666666666663</v>
      </c>
      <c r="DL35" s="2">
        <f t="shared" si="13"/>
        <v>0.7767857142857143</v>
      </c>
      <c r="DM35" s="1" t="str">
        <f t="shared" si="20"/>
        <v>25-km (global); 3-12-km (Polar)</v>
      </c>
      <c r="DN35" s="1" t="str">
        <f t="shared" si="20"/>
        <v>Land surface</v>
      </c>
      <c r="DO35" s="11" t="str">
        <f t="shared" si="20"/>
        <v>Daily</v>
      </c>
      <c r="DP35" s="1" t="str">
        <f t="shared" si="20"/>
        <v>&gt;80% mean annual spatial classification accuracy</v>
      </c>
      <c r="DQ35" s="1" t="str">
        <f t="shared" si="20"/>
        <v>Number field</v>
      </c>
      <c r="DR35" s="7">
        <v>1</v>
      </c>
      <c r="DS35" s="2">
        <f t="shared" si="15"/>
        <v>1</v>
      </c>
      <c r="DT35" s="1" t="str">
        <f t="shared" si="16"/>
        <v>Global Change Documentation Of Frozen Season Changes And Frozen Temperature Constraints To Vegetation Productivity, Land-atmosphere C Exchange, Evapotranspiration And Land Surface Water Mobility. The Ft Parameter Provides A Frozen Temperature Constra</v>
      </c>
      <c r="DU35" s="2">
        <f>SUM(CY35/30,DL35,DR35,DS35)</f>
        <v>3.8406746031746031</v>
      </c>
    </row>
    <row r="36" spans="1:125" ht="16" customHeight="1">
      <c r="A36" t="s">
        <v>0</v>
      </c>
      <c r="B36" t="s">
        <v>1</v>
      </c>
      <c r="C36" t="s">
        <v>2</v>
      </c>
      <c r="D36" t="s">
        <v>263</v>
      </c>
      <c r="E36" s="1" t="s">
        <v>196</v>
      </c>
      <c r="F36" s="1"/>
      <c r="G36" s="1"/>
      <c r="H36" s="1" t="s">
        <v>5</v>
      </c>
      <c r="I36" s="1"/>
      <c r="J36" s="1"/>
      <c r="K36" s="1" t="s">
        <v>5</v>
      </c>
      <c r="L36" s="1" t="s">
        <v>5</v>
      </c>
      <c r="M36" s="1"/>
      <c r="N36" s="1" t="s">
        <v>264</v>
      </c>
      <c r="O36" s="1" t="s">
        <v>265</v>
      </c>
      <c r="P36" s="1" t="s">
        <v>196</v>
      </c>
      <c r="Q36" s="1" t="s">
        <v>196</v>
      </c>
      <c r="R36" s="1" t="s">
        <v>196</v>
      </c>
      <c r="S36" s="1" t="s">
        <v>196</v>
      </c>
      <c r="T36" s="1" t="s">
        <v>196</v>
      </c>
      <c r="U36" s="1" t="s">
        <v>10</v>
      </c>
      <c r="V36" s="1" t="s">
        <v>10</v>
      </c>
      <c r="W36" s="1" t="s">
        <v>10</v>
      </c>
      <c r="X36" s="1" t="s">
        <v>10</v>
      </c>
      <c r="Y36" s="1" t="s">
        <v>10</v>
      </c>
      <c r="Z36" s="4">
        <v>37257</v>
      </c>
      <c r="AA36" s="4">
        <v>41000</v>
      </c>
      <c r="AB36" s="1"/>
      <c r="AC36" s="1" t="s">
        <v>9</v>
      </c>
      <c r="AD36" s="1" t="s">
        <v>10</v>
      </c>
      <c r="AE36" s="1" t="s">
        <v>266</v>
      </c>
      <c r="AF36" s="1" t="s">
        <v>267</v>
      </c>
      <c r="AG36" s="1"/>
      <c r="AH36" s="1" t="s">
        <v>13</v>
      </c>
      <c r="AI36" s="1" t="s">
        <v>266</v>
      </c>
      <c r="AJ36" s="1" t="s">
        <v>268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 t="s">
        <v>269</v>
      </c>
      <c r="AZ36" s="1" t="s">
        <v>20</v>
      </c>
      <c r="BA36" s="1" t="s">
        <v>223</v>
      </c>
      <c r="BB36" s="1" t="s">
        <v>29</v>
      </c>
      <c r="BC36" s="1" t="s">
        <v>123</v>
      </c>
      <c r="BD36" s="1" t="s">
        <v>124</v>
      </c>
      <c r="BE36" s="1" t="s">
        <v>124</v>
      </c>
      <c r="BF36" s="1"/>
      <c r="BG36" s="1"/>
      <c r="BH36" s="1"/>
      <c r="BI36" s="1" t="s">
        <v>5</v>
      </c>
      <c r="BJ36" s="1"/>
      <c r="BK36" s="1"/>
      <c r="BL36" s="1" t="s">
        <v>267</v>
      </c>
      <c r="BM36" s="1"/>
      <c r="BN36" s="1" t="s">
        <v>5</v>
      </c>
      <c r="BO36" s="1" t="s">
        <v>5</v>
      </c>
      <c r="BP36" s="1"/>
      <c r="BQ36" s="1"/>
      <c r="BR36" s="1"/>
      <c r="BS36" s="1" t="s">
        <v>2</v>
      </c>
      <c r="BT36" s="1" t="s">
        <v>5</v>
      </c>
      <c r="BU36" s="1" t="s">
        <v>69</v>
      </c>
      <c r="BV36" s="1" t="s">
        <v>27</v>
      </c>
      <c r="BW36" s="1" t="s">
        <v>147</v>
      </c>
      <c r="BX36" s="1"/>
      <c r="BY36" s="1"/>
      <c r="BZ36" s="1"/>
      <c r="CA36" s="1">
        <v>1387</v>
      </c>
      <c r="CB36" s="1" t="s">
        <v>30</v>
      </c>
      <c r="CC36" s="1" t="s">
        <v>270</v>
      </c>
      <c r="CD36" s="1"/>
      <c r="CE36" s="1"/>
      <c r="CF36" s="1" t="s">
        <v>32</v>
      </c>
      <c r="CG36" s="1" t="s">
        <v>33</v>
      </c>
      <c r="CH36" s="1"/>
      <c r="CI36" s="1"/>
      <c r="CJ36" s="1"/>
      <c r="CK36" s="1" t="s">
        <v>271</v>
      </c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2">
        <f t="shared" si="0"/>
        <v>10.25</v>
      </c>
      <c r="CZ36" s="2">
        <f t="shared" si="1"/>
        <v>0.75</v>
      </c>
      <c r="DA36" s="2">
        <f t="shared" si="2"/>
        <v>0.33333333333333331</v>
      </c>
      <c r="DB36" s="2">
        <f t="shared" si="3"/>
        <v>0.8571428571428571</v>
      </c>
      <c r="DC36" s="2">
        <f t="shared" si="4"/>
        <v>0.5</v>
      </c>
      <c r="DD36" s="2">
        <f t="shared" si="5"/>
        <v>0.5</v>
      </c>
      <c r="DE36" s="2">
        <f t="shared" si="6"/>
        <v>1</v>
      </c>
      <c r="DF36" s="2">
        <f t="shared" si="7"/>
        <v>1</v>
      </c>
      <c r="DG36" s="2">
        <f t="shared" si="8"/>
        <v>0.7142857142857143</v>
      </c>
      <c r="DH36" s="2">
        <f t="shared" si="9"/>
        <v>0</v>
      </c>
      <c r="DI36" s="2">
        <f t="shared" si="10"/>
        <v>1</v>
      </c>
      <c r="DJ36" s="2">
        <f t="shared" si="11"/>
        <v>0</v>
      </c>
      <c r="DK36" s="2">
        <f t="shared" si="19"/>
        <v>0.66666666666666663</v>
      </c>
      <c r="DL36" s="2">
        <f t="shared" si="13"/>
        <v>0.61011904761904756</v>
      </c>
      <c r="DM36" s="1" t="str">
        <f t="shared" si="20"/>
        <v>0.5 deg x 0.5 deg</v>
      </c>
      <c r="DN36" s="1" t="str">
        <f t="shared" si="20"/>
        <v>none</v>
      </c>
      <c r="DO36" s="11" t="str">
        <f t="shared" si="20"/>
        <v>daily, monthly</v>
      </c>
      <c r="DP36" s="1" t="str">
        <f t="shared" si="20"/>
        <v>tbd</v>
      </c>
      <c r="DQ36" s="1" t="str">
        <f t="shared" si="20"/>
        <v>tbd</v>
      </c>
      <c r="DR36" s="7">
        <v>0.6</v>
      </c>
      <c r="DS36" s="2">
        <f t="shared" si="15"/>
        <v>1</v>
      </c>
      <c r="DT36" s="1" t="str">
        <f t="shared" si="16"/>
        <v>Cloud Feedback Studies, Climate Modelling</v>
      </c>
      <c r="DU36" s="2">
        <f>SUM(CY36/30,DL36,DR36,DS36)</f>
        <v>2.5517857142857143</v>
      </c>
    </row>
    <row r="37" spans="1:125" ht="16" customHeight="1">
      <c r="A37" t="s">
        <v>0</v>
      </c>
      <c r="B37" t="s">
        <v>1</v>
      </c>
      <c r="C37" t="s">
        <v>2</v>
      </c>
      <c r="D37" t="s">
        <v>263</v>
      </c>
      <c r="E37" s="1" t="s">
        <v>196</v>
      </c>
      <c r="F37" s="1"/>
      <c r="G37" s="1"/>
      <c r="H37" s="1" t="s">
        <v>5</v>
      </c>
      <c r="I37" s="1"/>
      <c r="J37" s="1"/>
      <c r="K37" s="1" t="s">
        <v>5</v>
      </c>
      <c r="L37" s="1" t="s">
        <v>5</v>
      </c>
      <c r="M37" s="1"/>
      <c r="N37" s="1" t="s">
        <v>272</v>
      </c>
      <c r="O37" s="1" t="s">
        <v>273</v>
      </c>
      <c r="P37" s="1" t="s">
        <v>196</v>
      </c>
      <c r="Q37" s="1" t="s">
        <v>196</v>
      </c>
      <c r="R37" s="1" t="s">
        <v>196</v>
      </c>
      <c r="S37" s="1" t="s">
        <v>196</v>
      </c>
      <c r="T37" s="1" t="s">
        <v>196</v>
      </c>
      <c r="U37" s="1" t="s">
        <v>196</v>
      </c>
      <c r="V37" s="1" t="s">
        <v>10</v>
      </c>
      <c r="W37" s="1" t="s">
        <v>10</v>
      </c>
      <c r="X37" s="1" t="s">
        <v>10</v>
      </c>
      <c r="Y37" s="1" t="s">
        <v>10</v>
      </c>
      <c r="Z37" s="4">
        <v>37288</v>
      </c>
      <c r="AA37" s="4">
        <v>41000</v>
      </c>
      <c r="AB37" s="1"/>
      <c r="AC37" s="1" t="s">
        <v>151</v>
      </c>
      <c r="AD37" s="1" t="s">
        <v>10</v>
      </c>
      <c r="AE37" s="1" t="s">
        <v>266</v>
      </c>
      <c r="AF37" s="1" t="s">
        <v>267</v>
      </c>
      <c r="AG37" s="1"/>
      <c r="AH37" s="1" t="s">
        <v>13</v>
      </c>
      <c r="AI37" s="1" t="s">
        <v>266</v>
      </c>
      <c r="AJ37" s="1" t="s">
        <v>268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 t="s">
        <v>269</v>
      </c>
      <c r="AZ37" s="1" t="s">
        <v>20</v>
      </c>
      <c r="BA37" s="1" t="s">
        <v>223</v>
      </c>
      <c r="BB37" s="1" t="s">
        <v>29</v>
      </c>
      <c r="BC37" s="1" t="s">
        <v>123</v>
      </c>
      <c r="BD37" s="1" t="s">
        <v>274</v>
      </c>
      <c r="BE37" s="1" t="s">
        <v>203</v>
      </c>
      <c r="BF37" s="1"/>
      <c r="BG37" s="1"/>
      <c r="BH37" s="1"/>
      <c r="BI37" s="1" t="s">
        <v>5</v>
      </c>
      <c r="BJ37" s="1"/>
      <c r="BK37" s="1"/>
      <c r="BL37" s="1" t="s">
        <v>267</v>
      </c>
      <c r="BM37" s="1"/>
      <c r="BN37" s="1" t="s">
        <v>5</v>
      </c>
      <c r="BO37" s="1" t="s">
        <v>5</v>
      </c>
      <c r="BP37" s="1"/>
      <c r="BQ37" s="1"/>
      <c r="BR37" s="1"/>
      <c r="BS37" s="1" t="s">
        <v>2</v>
      </c>
      <c r="BT37" s="1" t="s">
        <v>5</v>
      </c>
      <c r="BU37" s="1" t="s">
        <v>69</v>
      </c>
      <c r="BV37" s="1" t="s">
        <v>27</v>
      </c>
      <c r="BW37" s="1" t="s">
        <v>147</v>
      </c>
      <c r="BX37" s="1"/>
      <c r="BY37" s="1"/>
      <c r="BZ37" s="1"/>
      <c r="CA37" s="1">
        <v>1388</v>
      </c>
      <c r="CB37" s="1" t="s">
        <v>30</v>
      </c>
      <c r="CC37" s="1" t="s">
        <v>275</v>
      </c>
      <c r="CD37" s="1"/>
      <c r="CE37" s="1"/>
      <c r="CF37" s="1" t="s">
        <v>92</v>
      </c>
      <c r="CG37" s="1" t="s">
        <v>33</v>
      </c>
      <c r="CH37" s="1"/>
      <c r="CI37" s="1"/>
      <c r="CJ37" s="1"/>
      <c r="CK37" s="1" t="s">
        <v>271</v>
      </c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2">
        <f t="shared" si="0"/>
        <v>10.166666666666666</v>
      </c>
      <c r="CZ37" s="2">
        <f t="shared" si="1"/>
        <v>0.75</v>
      </c>
      <c r="DA37" s="2">
        <f t="shared" si="2"/>
        <v>0.33333333333333331</v>
      </c>
      <c r="DB37" s="2">
        <f t="shared" si="3"/>
        <v>0.8571428571428571</v>
      </c>
      <c r="DC37" s="2">
        <f t="shared" si="4"/>
        <v>0.5</v>
      </c>
      <c r="DD37" s="2">
        <f t="shared" si="5"/>
        <v>0.5</v>
      </c>
      <c r="DE37" s="2">
        <f t="shared" si="6"/>
        <v>1</v>
      </c>
      <c r="DF37" s="2">
        <f t="shared" si="7"/>
        <v>1</v>
      </c>
      <c r="DG37" s="2">
        <f t="shared" si="8"/>
        <v>0.7142857142857143</v>
      </c>
      <c r="DH37" s="2">
        <f t="shared" si="9"/>
        <v>0</v>
      </c>
      <c r="DI37" s="2">
        <f t="shared" si="10"/>
        <v>1</v>
      </c>
      <c r="DJ37" s="2">
        <f t="shared" si="11"/>
        <v>0</v>
      </c>
      <c r="DK37" s="2">
        <f t="shared" si="19"/>
        <v>0.66666666666666663</v>
      </c>
      <c r="DL37" s="2">
        <f t="shared" si="13"/>
        <v>0.61011904761904756</v>
      </c>
      <c r="DM37" s="1" t="str">
        <f t="shared" si="20"/>
        <v>0.5 deg x 0.5 deg</v>
      </c>
      <c r="DN37" s="1" t="str">
        <f t="shared" si="20"/>
        <v>none</v>
      </c>
      <c r="DO37" s="11" t="str">
        <f t="shared" si="20"/>
        <v>daily, monthly</v>
      </c>
      <c r="DP37" s="1" t="str">
        <f t="shared" si="20"/>
        <v>20 % bias</v>
      </c>
      <c r="DQ37" s="1" t="str">
        <f t="shared" si="20"/>
        <v>5% per decade</v>
      </c>
      <c r="DR37" s="7">
        <v>1</v>
      </c>
      <c r="DS37" s="2">
        <f t="shared" si="15"/>
        <v>1</v>
      </c>
      <c r="DT37" s="1" t="str">
        <f t="shared" si="16"/>
        <v>Cloud Feedback, Radiation, Climate Modelling</v>
      </c>
      <c r="DU37" s="2">
        <f>SUM(CY37/30,DL37,DR37,DS37)</f>
        <v>2.9490079365079365</v>
      </c>
    </row>
    <row r="38" spans="1:125" ht="16" customHeight="1">
      <c r="A38" t="s">
        <v>0</v>
      </c>
      <c r="B38" t="s">
        <v>97</v>
      </c>
      <c r="C38" t="s">
        <v>98</v>
      </c>
      <c r="E38" s="1" t="s">
        <v>8</v>
      </c>
      <c r="F38" s="1"/>
      <c r="G38" s="1"/>
      <c r="H38" s="1" t="s">
        <v>5</v>
      </c>
      <c r="I38" s="1"/>
      <c r="J38" s="1"/>
      <c r="K38" s="1" t="s">
        <v>5</v>
      </c>
      <c r="L38" s="1" t="s">
        <v>74</v>
      </c>
      <c r="M38" s="1"/>
      <c r="N38" s="1"/>
      <c r="O38" s="1" t="s">
        <v>276</v>
      </c>
      <c r="P38" s="1" t="s">
        <v>8</v>
      </c>
      <c r="Q38" s="1" t="s">
        <v>8</v>
      </c>
      <c r="R38" s="1" t="s">
        <v>8</v>
      </c>
      <c r="S38" s="1" t="s">
        <v>8</v>
      </c>
      <c r="T38" s="1" t="s">
        <v>8</v>
      </c>
      <c r="U38" s="1" t="s">
        <v>8</v>
      </c>
      <c r="V38" s="1" t="s">
        <v>8</v>
      </c>
      <c r="W38" s="1" t="s">
        <v>8</v>
      </c>
      <c r="X38" s="1" t="s">
        <v>8</v>
      </c>
      <c r="Y38" s="1" t="s">
        <v>8</v>
      </c>
      <c r="Z38" s="4">
        <v>28795</v>
      </c>
      <c r="AA38" s="4">
        <v>40148</v>
      </c>
      <c r="AB38" s="1"/>
      <c r="AC38" s="1" t="s">
        <v>52</v>
      </c>
      <c r="AD38" s="1" t="s">
        <v>10</v>
      </c>
      <c r="AE38" s="1" t="s">
        <v>101</v>
      </c>
      <c r="AF38" s="1" t="s">
        <v>102</v>
      </c>
      <c r="AG38" s="1"/>
      <c r="AH38" s="1" t="s">
        <v>13</v>
      </c>
      <c r="AI38" s="1" t="s">
        <v>86</v>
      </c>
      <c r="AJ38" s="1" t="s">
        <v>102</v>
      </c>
      <c r="AK38" s="1"/>
      <c r="AL38" s="1" t="s">
        <v>87</v>
      </c>
      <c r="AM38" s="1" t="s">
        <v>102</v>
      </c>
      <c r="AN38" s="1"/>
      <c r="AO38" s="1" t="s">
        <v>88</v>
      </c>
      <c r="AP38" s="1" t="s">
        <v>102</v>
      </c>
      <c r="AQ38" s="1"/>
      <c r="AR38" s="1" t="s">
        <v>17</v>
      </c>
      <c r="AS38" s="1" t="s">
        <v>102</v>
      </c>
      <c r="AT38" s="1"/>
      <c r="AU38" s="1" t="s">
        <v>11</v>
      </c>
      <c r="AV38" s="1" t="s">
        <v>102</v>
      </c>
      <c r="AW38" s="1"/>
      <c r="AX38" s="1"/>
      <c r="AY38" s="1" t="s">
        <v>243</v>
      </c>
      <c r="AZ38" s="1" t="s">
        <v>20</v>
      </c>
      <c r="BA38" s="1">
        <v>10</v>
      </c>
      <c r="BB38" s="1" t="s">
        <v>22</v>
      </c>
      <c r="BC38" s="1">
        <v>16</v>
      </c>
      <c r="BD38" s="1" t="s">
        <v>277</v>
      </c>
      <c r="BE38" s="1" t="s">
        <v>278</v>
      </c>
      <c r="BF38" s="1"/>
      <c r="BG38" s="1"/>
      <c r="BH38" s="1"/>
      <c r="BI38" s="1" t="s">
        <v>74</v>
      </c>
      <c r="BJ38" s="1"/>
      <c r="BK38" s="1" t="s">
        <v>106</v>
      </c>
      <c r="BL38" s="1" t="s">
        <v>24</v>
      </c>
      <c r="BM38" s="1" t="s">
        <v>107</v>
      </c>
      <c r="BN38" s="1" t="s">
        <v>74</v>
      </c>
      <c r="BO38" s="1" t="s">
        <v>74</v>
      </c>
      <c r="BP38" s="1"/>
      <c r="BQ38" s="1"/>
      <c r="BR38" s="1"/>
      <c r="BS38" s="1" t="s">
        <v>108</v>
      </c>
      <c r="BT38" s="1" t="s">
        <v>5</v>
      </c>
      <c r="BU38" s="1" t="s">
        <v>26</v>
      </c>
      <c r="BV38" s="1" t="s">
        <v>27</v>
      </c>
      <c r="BW38" s="1" t="s">
        <v>109</v>
      </c>
      <c r="BX38" s="1"/>
      <c r="BY38" s="1"/>
      <c r="BZ38" s="1">
        <v>24</v>
      </c>
      <c r="CA38" s="1">
        <v>1389</v>
      </c>
      <c r="CB38" s="6">
        <v>41694.863888888889</v>
      </c>
      <c r="CC38" s="1" t="s">
        <v>279</v>
      </c>
      <c r="CD38" s="1"/>
      <c r="CE38" s="1"/>
      <c r="CF38" s="1" t="s">
        <v>73</v>
      </c>
      <c r="CG38" s="1" t="s">
        <v>33</v>
      </c>
      <c r="CH38" s="1"/>
      <c r="CI38" s="1" t="s">
        <v>74</v>
      </c>
      <c r="CJ38" s="1" t="s">
        <v>111</v>
      </c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2">
        <f t="shared" si="0"/>
        <v>31.083333333333332</v>
      </c>
      <c r="CZ38" s="2">
        <f t="shared" si="1"/>
        <v>0.75</v>
      </c>
      <c r="DA38" s="2">
        <f t="shared" si="2"/>
        <v>0.33333333333333331</v>
      </c>
      <c r="DB38" s="2">
        <f t="shared" si="3"/>
        <v>1</v>
      </c>
      <c r="DC38" s="2">
        <f t="shared" si="4"/>
        <v>0.5</v>
      </c>
      <c r="DD38" s="2">
        <f t="shared" si="5"/>
        <v>0.5</v>
      </c>
      <c r="DE38" s="2">
        <f t="shared" si="6"/>
        <v>1</v>
      </c>
      <c r="DF38" s="2">
        <f t="shared" si="7"/>
        <v>1</v>
      </c>
      <c r="DG38" s="2">
        <f t="shared" si="8"/>
        <v>0.7142857142857143</v>
      </c>
      <c r="DH38" s="2">
        <f t="shared" si="9"/>
        <v>1</v>
      </c>
      <c r="DI38" s="2">
        <f t="shared" si="10"/>
        <v>1</v>
      </c>
      <c r="DJ38" s="2">
        <f t="shared" si="11"/>
        <v>0</v>
      </c>
      <c r="DK38" s="2">
        <f t="shared" si="19"/>
        <v>1</v>
      </c>
      <c r="DL38" s="2">
        <f t="shared" si="13"/>
        <v>0.73313492063492058</v>
      </c>
      <c r="DM38" s="1">
        <f t="shared" si="20"/>
        <v>10</v>
      </c>
      <c r="DN38" s="1" t="str">
        <f t="shared" si="20"/>
        <v>n/a</v>
      </c>
      <c r="DO38" s="11">
        <f t="shared" si="20"/>
        <v>16</v>
      </c>
      <c r="DP38" s="1" t="str">
        <f t="shared" si="20"/>
        <v>20 g/m**2</v>
      </c>
      <c r="DQ38" s="1" t="str">
        <f t="shared" si="20"/>
        <v>15 g/m**2</v>
      </c>
      <c r="DR38" s="7">
        <v>1</v>
      </c>
      <c r="DS38" s="2">
        <f t="shared" si="15"/>
        <v>0</v>
      </c>
      <c r="DT38" s="1">
        <f t="shared" si="16"/>
        <v>0</v>
      </c>
      <c r="DU38" s="2">
        <f>SUM(CY38/30,DL38,DR38,DS38)</f>
        <v>2.7692460317460315</v>
      </c>
    </row>
    <row r="39" spans="1:125" ht="16" customHeight="1">
      <c r="A39" t="s">
        <v>0</v>
      </c>
      <c r="B39" t="s">
        <v>97</v>
      </c>
      <c r="C39" t="s">
        <v>98</v>
      </c>
      <c r="E39" s="1" t="s">
        <v>8</v>
      </c>
      <c r="F39" s="1"/>
      <c r="G39" s="1"/>
      <c r="H39" s="1" t="s">
        <v>5</v>
      </c>
      <c r="I39" s="1"/>
      <c r="J39" s="1"/>
      <c r="K39" s="1" t="s">
        <v>5</v>
      </c>
      <c r="L39" s="1" t="s">
        <v>74</v>
      </c>
      <c r="M39" s="1"/>
      <c r="N39" s="1" t="s">
        <v>280</v>
      </c>
      <c r="O39" s="1" t="s">
        <v>281</v>
      </c>
      <c r="P39" s="1" t="s">
        <v>8</v>
      </c>
      <c r="Q39" s="1" t="s">
        <v>8</v>
      </c>
      <c r="R39" s="1" t="s">
        <v>8</v>
      </c>
      <c r="S39" s="1" t="s">
        <v>8</v>
      </c>
      <c r="T39" s="1" t="s">
        <v>8</v>
      </c>
      <c r="U39" s="1" t="s">
        <v>8</v>
      </c>
      <c r="V39" s="1" t="s">
        <v>8</v>
      </c>
      <c r="W39" s="1" t="s">
        <v>8</v>
      </c>
      <c r="X39" s="1" t="s">
        <v>8</v>
      </c>
      <c r="Y39" s="1" t="s">
        <v>8</v>
      </c>
      <c r="Z39" s="4">
        <v>28795</v>
      </c>
      <c r="AA39" s="4">
        <v>40148</v>
      </c>
      <c r="AB39" s="1"/>
      <c r="AC39" s="1" t="s">
        <v>282</v>
      </c>
      <c r="AD39" s="1" t="s">
        <v>118</v>
      </c>
      <c r="AE39" s="1" t="s">
        <v>101</v>
      </c>
      <c r="AF39" s="1" t="s">
        <v>102</v>
      </c>
      <c r="AG39" s="1"/>
      <c r="AH39" s="1" t="s">
        <v>13</v>
      </c>
      <c r="AI39" s="1" t="s">
        <v>86</v>
      </c>
      <c r="AJ39" s="1" t="s">
        <v>102</v>
      </c>
      <c r="AK39" s="1"/>
      <c r="AL39" s="1" t="s">
        <v>87</v>
      </c>
      <c r="AM39" s="1" t="s">
        <v>102</v>
      </c>
      <c r="AN39" s="1"/>
      <c r="AO39" s="1" t="s">
        <v>88</v>
      </c>
      <c r="AP39" s="1" t="s">
        <v>102</v>
      </c>
      <c r="AQ39" s="1"/>
      <c r="AR39" s="1" t="s">
        <v>17</v>
      </c>
      <c r="AS39" s="1" t="s">
        <v>102</v>
      </c>
      <c r="AT39" s="1"/>
      <c r="AU39" s="1" t="s">
        <v>11</v>
      </c>
      <c r="AV39" s="1" t="s">
        <v>102</v>
      </c>
      <c r="AW39" s="1"/>
      <c r="AX39" s="1"/>
      <c r="AY39" s="1" t="s">
        <v>283</v>
      </c>
      <c r="AZ39" s="1" t="s">
        <v>20</v>
      </c>
      <c r="BA39" s="1">
        <v>10</v>
      </c>
      <c r="BB39" s="1" t="s">
        <v>22</v>
      </c>
      <c r="BC39" s="1">
        <v>16</v>
      </c>
      <c r="BD39" s="5">
        <v>0.2</v>
      </c>
      <c r="BE39" s="5">
        <v>0.1</v>
      </c>
      <c r="BF39" s="1"/>
      <c r="BG39" s="1"/>
      <c r="BH39" s="1"/>
      <c r="BI39" s="1" t="s">
        <v>74</v>
      </c>
      <c r="BJ39" s="1"/>
      <c r="BK39" s="1" t="s">
        <v>106</v>
      </c>
      <c r="BL39" s="1" t="s">
        <v>24</v>
      </c>
      <c r="BM39" s="1" t="s">
        <v>107</v>
      </c>
      <c r="BN39" s="1" t="s">
        <v>74</v>
      </c>
      <c r="BO39" s="1" t="s">
        <v>74</v>
      </c>
      <c r="BP39" s="1"/>
      <c r="BQ39" s="1"/>
      <c r="BR39" s="1"/>
      <c r="BS39" s="1" t="s">
        <v>108</v>
      </c>
      <c r="BT39" s="1" t="s">
        <v>68</v>
      </c>
      <c r="BU39" s="1" t="s">
        <v>26</v>
      </c>
      <c r="BV39" s="1" t="s">
        <v>27</v>
      </c>
      <c r="BW39" s="1" t="s">
        <v>109</v>
      </c>
      <c r="BX39" s="1"/>
      <c r="BY39" s="1"/>
      <c r="BZ39" s="1">
        <v>24</v>
      </c>
      <c r="CA39" s="6">
        <v>37915</v>
      </c>
      <c r="CB39" s="1" t="s">
        <v>30</v>
      </c>
      <c r="CC39" s="1" t="s">
        <v>284</v>
      </c>
      <c r="CD39" s="1"/>
      <c r="CE39" s="1"/>
      <c r="CF39" s="1" t="s">
        <v>262</v>
      </c>
      <c r="CG39" s="1" t="s">
        <v>33</v>
      </c>
      <c r="CH39" s="1"/>
      <c r="CI39" s="1" t="s">
        <v>74</v>
      </c>
      <c r="CJ39" s="1" t="s">
        <v>111</v>
      </c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2">
        <f t="shared" si="0"/>
        <v>31.083333333333332</v>
      </c>
      <c r="CZ39" s="2">
        <f t="shared" si="1"/>
        <v>0.75</v>
      </c>
      <c r="DA39" s="2">
        <f t="shared" si="2"/>
        <v>0.33333333333333331</v>
      </c>
      <c r="DB39" s="2">
        <f t="shared" si="3"/>
        <v>1</v>
      </c>
      <c r="DC39" s="2">
        <f t="shared" si="4"/>
        <v>0.5</v>
      </c>
      <c r="DD39" s="2">
        <f t="shared" si="5"/>
        <v>0.5</v>
      </c>
      <c r="DE39" s="2">
        <f t="shared" si="6"/>
        <v>1</v>
      </c>
      <c r="DF39" s="2">
        <f t="shared" si="7"/>
        <v>1</v>
      </c>
      <c r="DG39" s="2">
        <f t="shared" si="8"/>
        <v>0.8571428571428571</v>
      </c>
      <c r="DH39" s="2">
        <f t="shared" si="9"/>
        <v>1</v>
      </c>
      <c r="DI39" s="2">
        <f t="shared" si="10"/>
        <v>1</v>
      </c>
      <c r="DJ39" s="2">
        <f t="shared" si="11"/>
        <v>0</v>
      </c>
      <c r="DK39" s="2">
        <f t="shared" si="19"/>
        <v>1</v>
      </c>
      <c r="DL39" s="2">
        <f t="shared" si="13"/>
        <v>0.74503968253968245</v>
      </c>
      <c r="DM39" s="1">
        <f t="shared" si="20"/>
        <v>10</v>
      </c>
      <c r="DN39" s="1" t="str">
        <f t="shared" si="20"/>
        <v>n/a</v>
      </c>
      <c r="DO39" s="11">
        <f t="shared" si="20"/>
        <v>16</v>
      </c>
      <c r="DP39" s="1">
        <f t="shared" si="20"/>
        <v>0.2</v>
      </c>
      <c r="DQ39" s="1">
        <f t="shared" si="20"/>
        <v>0.1</v>
      </c>
      <c r="DR39" s="7">
        <v>1</v>
      </c>
      <c r="DS39" s="2">
        <f t="shared" si="15"/>
        <v>1</v>
      </c>
      <c r="DT39" s="1" t="str">
        <f t="shared" si="16"/>
        <v>Radiation Budget, Cloud Feedbacks</v>
      </c>
      <c r="DU39" s="2">
        <f>SUM(CY39/30,DL39,DR39,DS39)</f>
        <v>3.7811507936507933</v>
      </c>
    </row>
    <row r="40" spans="1:125" ht="16" customHeight="1">
      <c r="A40" t="s">
        <v>0</v>
      </c>
      <c r="B40" t="s">
        <v>1</v>
      </c>
      <c r="C40" t="s">
        <v>2</v>
      </c>
      <c r="D40" t="s">
        <v>285</v>
      </c>
      <c r="E40" s="1" t="s">
        <v>4</v>
      </c>
      <c r="F40" s="1"/>
      <c r="G40" s="1"/>
      <c r="H40" s="1" t="s">
        <v>5</v>
      </c>
      <c r="I40" s="1"/>
      <c r="J40" s="1"/>
      <c r="K40" s="1" t="s">
        <v>5</v>
      </c>
      <c r="L40" s="1" t="s">
        <v>5</v>
      </c>
      <c r="M40" s="1"/>
      <c r="N40" s="1" t="s">
        <v>286</v>
      </c>
      <c r="O40" s="1" t="s">
        <v>287</v>
      </c>
      <c r="P40" s="1" t="s">
        <v>8</v>
      </c>
      <c r="Q40" s="1" t="s">
        <v>8</v>
      </c>
      <c r="R40" s="1" t="s">
        <v>8</v>
      </c>
      <c r="S40" s="1" t="s">
        <v>8</v>
      </c>
      <c r="T40" s="1" t="s">
        <v>4</v>
      </c>
      <c r="U40" s="1" t="s">
        <v>4</v>
      </c>
      <c r="V40" s="1" t="s">
        <v>4</v>
      </c>
      <c r="W40" s="1" t="s">
        <v>4</v>
      </c>
      <c r="X40" s="1" t="s">
        <v>4</v>
      </c>
      <c r="Y40" s="1" t="s">
        <v>4</v>
      </c>
      <c r="Z40" s="9">
        <v>29952</v>
      </c>
      <c r="AA40" s="4">
        <v>41609</v>
      </c>
      <c r="AB40" s="1"/>
      <c r="AC40" s="1" t="s">
        <v>151</v>
      </c>
      <c r="AD40" s="1" t="s">
        <v>10</v>
      </c>
      <c r="AE40" s="1" t="s">
        <v>87</v>
      </c>
      <c r="AF40" s="1" t="s">
        <v>12</v>
      </c>
      <c r="AG40" s="1"/>
      <c r="AH40" s="1" t="s">
        <v>13</v>
      </c>
      <c r="AI40" s="1" t="s">
        <v>88</v>
      </c>
      <c r="AJ40" s="1" t="s">
        <v>12</v>
      </c>
      <c r="AK40" s="1"/>
      <c r="AL40" s="1" t="s">
        <v>17</v>
      </c>
      <c r="AM40" s="1" t="s">
        <v>12</v>
      </c>
      <c r="AN40" s="1"/>
      <c r="AO40" s="1" t="s">
        <v>11</v>
      </c>
      <c r="AP40" s="1" t="s">
        <v>12</v>
      </c>
      <c r="AQ40" s="1"/>
      <c r="AR40" s="1" t="s">
        <v>14</v>
      </c>
      <c r="AS40" s="1" t="s">
        <v>12</v>
      </c>
      <c r="AT40" s="1"/>
      <c r="AU40" s="1" t="s">
        <v>15</v>
      </c>
      <c r="AV40" s="1" t="s">
        <v>12</v>
      </c>
      <c r="AW40" s="1"/>
      <c r="AX40" s="1"/>
      <c r="AY40" s="1" t="s">
        <v>288</v>
      </c>
      <c r="AZ40" s="1" t="s">
        <v>20</v>
      </c>
      <c r="BA40" s="1" t="s">
        <v>122</v>
      </c>
      <c r="BB40" s="1" t="s">
        <v>289</v>
      </c>
      <c r="BC40" s="1" t="s">
        <v>23</v>
      </c>
      <c r="BD40" s="8" t="s">
        <v>290</v>
      </c>
      <c r="BE40" s="1" t="s">
        <v>291</v>
      </c>
      <c r="BF40" s="1"/>
      <c r="BG40" s="1"/>
      <c r="BH40" s="1"/>
      <c r="BI40" s="1" t="s">
        <v>5</v>
      </c>
      <c r="BJ40" s="1"/>
      <c r="BK40" s="1" t="s">
        <v>42</v>
      </c>
      <c r="BL40" s="1" t="s">
        <v>24</v>
      </c>
      <c r="BM40" s="1" t="s">
        <v>43</v>
      </c>
      <c r="BN40" s="1" t="s">
        <v>5</v>
      </c>
      <c r="BO40" s="1" t="s">
        <v>5</v>
      </c>
      <c r="BP40" s="1"/>
      <c r="BQ40" s="1"/>
      <c r="BR40" s="1"/>
      <c r="BS40" s="1" t="s">
        <v>25</v>
      </c>
      <c r="BT40" s="1" t="s">
        <v>68</v>
      </c>
      <c r="BU40" s="1" t="s">
        <v>10</v>
      </c>
      <c r="BV40" s="1" t="s">
        <v>27</v>
      </c>
      <c r="BW40" s="1"/>
      <c r="BX40" s="1"/>
      <c r="BY40" s="1"/>
      <c r="BZ40" s="1"/>
      <c r="CA40" s="1">
        <v>1391</v>
      </c>
      <c r="CB40" s="1" t="s">
        <v>30</v>
      </c>
      <c r="CC40" s="1" t="s">
        <v>292</v>
      </c>
      <c r="CD40" s="1"/>
      <c r="CE40" s="1"/>
      <c r="CF40" s="1" t="s">
        <v>92</v>
      </c>
      <c r="CG40" s="1" t="s">
        <v>33</v>
      </c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2">
        <f t="shared" si="0"/>
        <v>31.916666666666668</v>
      </c>
      <c r="CZ40" s="2">
        <f t="shared" si="1"/>
        <v>0.75</v>
      </c>
      <c r="DA40" s="2">
        <f t="shared" si="2"/>
        <v>0.33333333333333331</v>
      </c>
      <c r="DB40" s="2">
        <f t="shared" si="3"/>
        <v>0.8571428571428571</v>
      </c>
      <c r="DC40" s="2">
        <f t="shared" si="4"/>
        <v>0.5</v>
      </c>
      <c r="DD40" s="2">
        <f t="shared" si="5"/>
        <v>0.5</v>
      </c>
      <c r="DE40" s="2">
        <f t="shared" si="6"/>
        <v>1</v>
      </c>
      <c r="DF40" s="2">
        <f t="shared" si="7"/>
        <v>1</v>
      </c>
      <c r="DG40" s="2">
        <f t="shared" si="8"/>
        <v>0.5714285714285714</v>
      </c>
      <c r="DH40" s="2">
        <f t="shared" si="9"/>
        <v>0</v>
      </c>
      <c r="DI40" s="2">
        <f t="shared" si="10"/>
        <v>1</v>
      </c>
      <c r="DJ40" s="2">
        <f t="shared" si="11"/>
        <v>0</v>
      </c>
      <c r="DK40" s="2">
        <f t="shared" si="19"/>
        <v>0.66666666666666663</v>
      </c>
      <c r="DL40" s="2">
        <f t="shared" si="13"/>
        <v>0.5982142857142857</v>
      </c>
      <c r="DM40" s="1" t="str">
        <f t="shared" si="20"/>
        <v>0.25 x 0.25 deg</v>
      </c>
      <c r="DN40" s="1" t="str">
        <f t="shared" si="20"/>
        <v>N/A</v>
      </c>
      <c r="DO40" s="11" t="str">
        <f t="shared" si="20"/>
        <v>daily and monthly</v>
      </c>
      <c r="DP40" s="1" t="str">
        <f t="shared" si="20"/>
        <v>10% bias_x000D_20% bias corrected rms</v>
      </c>
      <c r="DQ40" s="1" t="str">
        <f t="shared" si="20"/>
        <v>2%/decade</v>
      </c>
      <c r="DR40" s="7">
        <v>1</v>
      </c>
      <c r="DS40" s="2">
        <f t="shared" si="15"/>
        <v>1</v>
      </c>
      <c r="DT40" s="1" t="str">
        <f t="shared" si="16"/>
        <v>Cloud Feedback, Radiation Budget</v>
      </c>
      <c r="DU40" s="2">
        <f>SUM(CY40/30,DL40,DR40,DS40)</f>
        <v>3.6621031746031747</v>
      </c>
    </row>
    <row r="41" spans="1:125" ht="16" customHeight="1">
      <c r="A41" t="s">
        <v>0</v>
      </c>
      <c r="B41" t="s">
        <v>293</v>
      </c>
      <c r="C41" t="s">
        <v>294</v>
      </c>
      <c r="D41" t="s">
        <v>263</v>
      </c>
      <c r="E41" s="1" t="s">
        <v>295</v>
      </c>
      <c r="F41" s="1"/>
      <c r="G41" s="1"/>
      <c r="H41" s="1" t="s">
        <v>5</v>
      </c>
      <c r="I41" s="1"/>
      <c r="J41" s="1"/>
      <c r="K41" s="1" t="s">
        <v>5</v>
      </c>
      <c r="L41" s="1" t="s">
        <v>5</v>
      </c>
      <c r="M41" s="1"/>
      <c r="N41" s="1" t="s">
        <v>296</v>
      </c>
      <c r="O41" s="1" t="s">
        <v>297</v>
      </c>
      <c r="P41" s="1" t="s">
        <v>295</v>
      </c>
      <c r="Q41" s="1" t="s">
        <v>295</v>
      </c>
      <c r="R41" s="1" t="s">
        <v>295</v>
      </c>
      <c r="S41" s="1" t="s">
        <v>295</v>
      </c>
      <c r="T41" s="1" t="s">
        <v>295</v>
      </c>
      <c r="U41" s="1" t="s">
        <v>295</v>
      </c>
      <c r="V41" s="1" t="s">
        <v>295</v>
      </c>
      <c r="W41" s="1" t="s">
        <v>295</v>
      </c>
      <c r="X41" s="1" t="s">
        <v>295</v>
      </c>
      <c r="Y41" s="1" t="s">
        <v>295</v>
      </c>
      <c r="Z41" s="9">
        <v>42736</v>
      </c>
      <c r="AA41" s="4">
        <v>44562</v>
      </c>
      <c r="AB41" s="1"/>
      <c r="AC41" s="1" t="s">
        <v>298</v>
      </c>
      <c r="AD41" s="1" t="s">
        <v>10</v>
      </c>
      <c r="AE41" s="1" t="s">
        <v>299</v>
      </c>
      <c r="AF41" s="1" t="s">
        <v>300</v>
      </c>
      <c r="AG41" s="1"/>
      <c r="AH41" s="1" t="s">
        <v>301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 t="s">
        <v>302</v>
      </c>
      <c r="AZ41" s="1" t="s">
        <v>20</v>
      </c>
      <c r="BA41" s="1" t="s">
        <v>303</v>
      </c>
      <c r="BB41" s="1" t="s">
        <v>289</v>
      </c>
      <c r="BC41" s="1" t="s">
        <v>304</v>
      </c>
      <c r="BD41" s="8" t="s">
        <v>305</v>
      </c>
      <c r="BE41" s="1" t="s">
        <v>227</v>
      </c>
      <c r="BF41" s="1"/>
      <c r="BG41" s="1"/>
      <c r="BH41" s="1"/>
      <c r="BI41" s="1" t="s">
        <v>5</v>
      </c>
      <c r="BJ41" s="1"/>
      <c r="BK41" s="1"/>
      <c r="BL41" s="1"/>
      <c r="BM41" s="1"/>
      <c r="BN41" s="1" t="s">
        <v>5</v>
      </c>
      <c r="BO41" s="1" t="s">
        <v>5</v>
      </c>
      <c r="BP41" s="1"/>
      <c r="BQ41" s="1"/>
      <c r="BR41" s="1"/>
      <c r="BS41" s="1"/>
      <c r="BT41" s="1" t="s">
        <v>68</v>
      </c>
      <c r="BU41" s="1" t="s">
        <v>10</v>
      </c>
      <c r="BV41" s="1" t="s">
        <v>27</v>
      </c>
      <c r="BW41" s="1"/>
      <c r="BX41" s="1"/>
      <c r="BY41" s="1"/>
      <c r="BZ41" s="1"/>
      <c r="CA41" s="1">
        <v>1392</v>
      </c>
      <c r="CB41" s="6">
        <v>41694.863888888889</v>
      </c>
      <c r="CC41" s="1" t="s">
        <v>306</v>
      </c>
      <c r="CD41" s="1"/>
      <c r="CE41" s="1"/>
      <c r="CF41" s="1" t="s">
        <v>92</v>
      </c>
      <c r="CG41" s="1" t="s">
        <v>33</v>
      </c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2">
        <f t="shared" si="0"/>
        <v>5</v>
      </c>
      <c r="CZ41" s="2">
        <f t="shared" si="1"/>
        <v>0.75</v>
      </c>
      <c r="DA41" s="2">
        <f t="shared" si="2"/>
        <v>0.33333333333333331</v>
      </c>
      <c r="DB41" s="2">
        <f t="shared" si="3"/>
        <v>0.8571428571428571</v>
      </c>
      <c r="DC41" s="2">
        <f t="shared" si="4"/>
        <v>0.5</v>
      </c>
      <c r="DD41" s="2">
        <f t="shared" si="5"/>
        <v>0.5</v>
      </c>
      <c r="DE41" s="2">
        <f t="shared" si="6"/>
        <v>1</v>
      </c>
      <c r="DF41" s="2">
        <f t="shared" si="7"/>
        <v>1</v>
      </c>
      <c r="DG41" s="2">
        <f t="shared" si="8"/>
        <v>0.42857142857142855</v>
      </c>
      <c r="DH41" s="2">
        <f t="shared" si="9"/>
        <v>0</v>
      </c>
      <c r="DI41" s="2">
        <f t="shared" si="10"/>
        <v>1</v>
      </c>
      <c r="DJ41" s="2">
        <f t="shared" si="11"/>
        <v>0</v>
      </c>
      <c r="DK41" s="2">
        <f t="shared" si="19"/>
        <v>0.66666666666666663</v>
      </c>
      <c r="DL41" s="2">
        <f t="shared" si="13"/>
        <v>0.58630952380952384</v>
      </c>
      <c r="DM41" s="1" t="str">
        <f t="shared" si="20"/>
        <v>1km</v>
      </c>
      <c r="DN41" s="1" t="str">
        <f t="shared" si="20"/>
        <v>N/A</v>
      </c>
      <c r="DO41" s="11" t="str">
        <f t="shared" si="20"/>
        <v>2days</v>
      </c>
      <c r="DP41" s="1" t="str">
        <f t="shared" si="20"/>
        <v>Standard accuracy_x000D_15%_x000D__x000D_Target accuracy:_x000D_10%</v>
      </c>
      <c r="DQ41" s="1" t="str">
        <f t="shared" si="20"/>
        <v>TBD</v>
      </c>
      <c r="DR41" s="7">
        <v>0.8</v>
      </c>
      <c r="DS41" s="2">
        <f t="shared" si="15"/>
        <v>1</v>
      </c>
      <c r="DT41" s="1" t="str">
        <f t="shared" si="16"/>
        <v>Input Modelling</v>
      </c>
      <c r="DU41" s="2">
        <f>SUM(CY41/30,DL41,DR41,DS41)</f>
        <v>2.5529761904761905</v>
      </c>
    </row>
    <row r="42" spans="1:125" ht="16" customHeigh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2">
        <f>AVERAGE(CY6:CY41)</f>
        <v>26.93518518518518</v>
      </c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>
        <f>AVERAGE(DL2:DL41)</f>
        <v>0.65317460317460319</v>
      </c>
      <c r="DM42" s="1"/>
      <c r="DN42" s="1"/>
      <c r="DO42" s="11"/>
      <c r="DP42" s="1"/>
      <c r="DQ42" s="1"/>
      <c r="DR42" s="7">
        <f>AVERAGE(DR2:DR41)</f>
        <v>0.65500000000000036</v>
      </c>
      <c r="DS42" s="2">
        <f>AVERAGE(DS2:DS41)</f>
        <v>0.9</v>
      </c>
      <c r="DT42" s="1"/>
      <c r="DU42" s="2">
        <f>AVERAGE(DU2:DU41)</f>
        <v>3.0245634920634927</v>
      </c>
    </row>
    <row r="44" spans="1:125">
      <c r="E44" t="s">
        <v>458</v>
      </c>
    </row>
  </sheetData>
  <phoneticPr fontId="1" type="noConversion"/>
  <pageMargins left="0.75" right="0.75" top="1" bottom="1" header="0.5" footer="0.5"/>
  <pageSetup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2015-03-25T19:19:43Z</cp:lastPrinted>
  <dcterms:created xsi:type="dcterms:W3CDTF">2015-03-23T12:31:02Z</dcterms:created>
  <dcterms:modified xsi:type="dcterms:W3CDTF">2015-03-26T21:19:29Z</dcterms:modified>
</cp:coreProperties>
</file>