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080" yWindow="160" windowWidth="25120" windowHeight="16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" i="1" l="1"/>
  <c r="DU3" i="1"/>
  <c r="DU2" i="1"/>
  <c r="CY2" i="1"/>
  <c r="DS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DU5" i="1"/>
  <c r="DR5" i="1"/>
  <c r="DL5" i="1"/>
  <c r="CY5" i="1"/>
  <c r="DS4" i="1"/>
  <c r="DQ4" i="1"/>
  <c r="DP4" i="1"/>
  <c r="DO4" i="1"/>
  <c r="DN4" i="1"/>
  <c r="DM4" i="1"/>
  <c r="DS3" i="1"/>
  <c r="DQ3" i="1"/>
  <c r="DP3" i="1"/>
  <c r="DO3" i="1"/>
  <c r="DN3" i="1"/>
  <c r="DM3" i="1"/>
  <c r="DT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<sst xmlns="http://schemas.openxmlformats.org/spreadsheetml/2006/main" count="246" uniqueCount="160">
  <si>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</si>
  <si>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</si>
  <si>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</si>
  <si>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</si>
  <si>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</si>
  <si>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</si>
  <si>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</si>
  <si>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</si>
  <si>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</si>
  <si>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</si>
  <si>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</si>
  <si>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</si>
  <si>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</si>
  <si>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</si>
  <si>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</si>
  <si>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</si>
  <si>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</si>
  <si>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</si>
  <si>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</si>
  <si>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</si>
  <si>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</si>
  <si>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</si>
  <si>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</si>
  <si>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</si>
  <si>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</si>
  <si>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</si>
  <si>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</si>
  <si>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</si>
  <si>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</si>
  <si>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</si>
  <si>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</si>
  <si>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</si>
  <si>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</si>
  <si>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</si>
  <si>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</si>
  <si>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</si>
  <si>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</si>
  <si>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</si>
  <si>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</si>
  <si>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</si>
  <si>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</si>
  <si>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</si>
  <si>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</si>
  <si>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</si>
  <si>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</si>
  <si>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</si>
  <si>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</si>
  <si>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</si>
  <si>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</si>
  <si>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</si>
  <si>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</si>
  <si>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</si>
  <si>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</si>
  <si>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</si>
  <si>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</si>
  <si>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</si>
  <si>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</si>
  <si>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</si>
  <si>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</si>
  <si>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</si>
  <si>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</si>
  <si>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</si>
  <si>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</si>
  <si>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</si>
  <si>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</si>
  <si>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</si>
  <si>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</si>
  <si>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</si>
  <si>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</si>
  <si>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</si>
  <si>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</si>
  <si>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</si>
  <si>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</si>
  <si>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</si>
  <si>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</si>
  <si>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</si>
  <si>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</si>
  <si>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</si>
  <si>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</si>
  <si>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</si>
  <si>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</si>
  <si>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</si>
  <si>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</si>
  <si>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</si>
  <si>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</si>
  <si>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</si>
  <si>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</si>
  <si>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</si>
  <si>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</si>
  <si>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</si>
  <si>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</si>
  <si>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</si>
  <si>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</si>
  <si>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</si>
  <si>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</si>
  <si>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</si>
  <si>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</si>
  <si>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</si>
  <si>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</si>
  <si>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</si>
  <si>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</si>
  <si>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</si>
  <si>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</si>
  <si>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</si>
  <si>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</si>
  <si>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</si>
  <si>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</si>
  <si>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</si>
  <si>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</si>
  <si>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</si>
  <si>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</si>
  <si>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</si>
  <si>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</si>
  <si>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</si>
  <si>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</si>
  <si>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</si>
  <si>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Roselyne Lacaze</t>
  </si>
  <si>
    <t>rl@hygeos.com</t>
  </si>
  <si>
    <t>Global SPOT/VGT Burnt Area</t>
  </si>
  <si>
    <t>EC</t>
  </si>
  <si>
    <t>no</t>
  </si>
  <si>
    <t>yes</t>
  </si>
  <si>
    <t>Land Surface - Carbon Cycle</t>
  </si>
  <si>
    <t>CDR_ECV27_1</t>
  </si>
  <si>
    <t>CNES</t>
  </si>
  <si>
    <t>ESA</t>
  </si>
  <si>
    <t>Others (TBD)</t>
  </si>
  <si>
    <t>FIRE AREA</t>
  </si>
  <si>
    <t>not selected</t>
  </si>
  <si>
    <t>SPOT-4</t>
  </si>
  <si>
    <t>VEGETATION</t>
  </si>
  <si>
    <t>Yes</t>
  </si>
  <si>
    <t>SPOT-5</t>
  </si>
  <si>
    <t>SPOT-4|VEGETATION||SPOT-5|VEGETATION</t>
  </si>
  <si>
    <t>Global</t>
  </si>
  <si>
    <t>under definition</t>
  </si>
  <si>
    <t>helpdesk@geoland2.eu</t>
  </si>
  <si>
    <t>both</t>
  </si>
  <si>
    <t>HDF</t>
  </si>
  <si>
    <t>Open Access</t>
  </si>
  <si>
    <t>ftp, Eumetcast</t>
  </si>
  <si>
    <t>Feb 24 2014  8:44PM</t>
  </si>
  <si>
    <t>D5FE2E1B-A87B-4B59-B4A6-9270A17D78A7</t>
  </si>
  <si>
    <t>MAPS OF BURNT AREA</t>
  </si>
  <si>
    <t>FIRE DISTURBANCE</t>
  </si>
  <si>
    <t>L. Gutierrez</t>
  </si>
  <si>
    <t>lgutierrez@gmv.com</t>
  </si>
  <si>
    <t>Fire Disturbance</t>
  </si>
  <si>
    <t>CDR_ECV27_5</t>
  </si>
  <si>
    <t>NOT SELECTED</t>
  </si>
  <si>
    <t>Envisat</t>
  </si>
  <si>
    <t>AATSR</t>
  </si>
  <si>
    <t>ERS-2</t>
  </si>
  <si>
    <t>ATSR-2</t>
  </si>
  <si>
    <t>MERIS</t>
  </si>
  <si>
    <t>Envisat|AATSR||ERS-2|ATSR-2||Envisat|MERIS||SPOT-5|VEGETATION</t>
  </si>
  <si>
    <t>FFA35B1C-A06F-467B-8C15-6A3F87C4BB8C</t>
  </si>
  <si>
    <t>CDR_ECV27_6</t>
  </si>
  <si>
    <t>ERS-2|ATSR-2||Envisat|AATSR||Envisat|MERIS||SPOT-5|VEGETATION</t>
  </si>
  <si>
    <t>8158C062-A5C0-4C7F-9F48-C7E5029A84C4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</si>
</sst>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5" fontId="0" fillId="0" borderId="1" xfId="0" applyNumberFormat="1" applyBorder="1"/>
    <xf numFmtId="22" fontId="0" fillId="0" borderId="1" xfId="0" applyNumberFormat="1" applyBorder="1"/>
    <xf numFmtId="164" fontId="0" fillId="2" borderId="1" xfId="0" applyNumberFormat="1" applyFill="1" applyBorder="1"/>
    <xf numFmtId="0" fontId="1" fillId="3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7"/>
  <sheetViews>
    <sheetView tabSelected="1" workbookViewId="0">
      <selection activeCell="DU5" sqref="DU5"/>
    </sheetView>
  </sheetViews>
  <sheetFormatPr baseColWidth="10" defaultRowHeight="15" x14ac:dyDescent="0"/>
  <cols>
    <col min="1" max="1" width="9.6640625" customWidth="1"/>
    <col min="2" max="2" width="9" customWidth="1"/>
    <col min="3" max="3" width="8.5" customWidth="1"/>
    <col min="4" max="4" width="10.1640625" customWidth="1"/>
    <col min="6" max="14" width="0" hidden="1" customWidth="1"/>
    <col min="16" max="25" width="0" hidden="1" customWidth="1"/>
    <col min="27" max="27" width="10.6640625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3" t="s">
        <v>111</v>
      </c>
      <c r="DS1" s="1" t="s">
        <v>112</v>
      </c>
      <c r="DT1" s="1" t="s">
        <v>113</v>
      </c>
      <c r="DU1" s="2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121</v>
      </c>
      <c r="L2" s="1" t="s">
        <v>121</v>
      </c>
      <c r="M2" s="1"/>
      <c r="N2" s="1" t="s">
        <v>122</v>
      </c>
      <c r="O2" s="1" t="s">
        <v>123</v>
      </c>
      <c r="P2" s="1" t="s">
        <v>124</v>
      </c>
      <c r="Q2" s="1" t="s">
        <v>124</v>
      </c>
      <c r="R2" s="1" t="s">
        <v>124</v>
      </c>
      <c r="S2" s="1" t="s">
        <v>124</v>
      </c>
      <c r="T2" s="1" t="s">
        <v>119</v>
      </c>
      <c r="U2" s="1" t="s">
        <v>119</v>
      </c>
      <c r="V2" s="1" t="s">
        <v>125</v>
      </c>
      <c r="W2" s="1" t="s">
        <v>126</v>
      </c>
      <c r="X2" s="1" t="s">
        <v>119</v>
      </c>
      <c r="Y2" s="1" t="s">
        <v>119</v>
      </c>
      <c r="Z2" s="4">
        <v>36251</v>
      </c>
      <c r="AA2" s="4">
        <v>41609</v>
      </c>
      <c r="AB2" s="5">
        <v>41986</v>
      </c>
      <c r="AC2" s="1" t="s">
        <v>127</v>
      </c>
      <c r="AD2" s="1" t="s">
        <v>128</v>
      </c>
      <c r="AE2" s="1" t="s">
        <v>129</v>
      </c>
      <c r="AF2" s="1" t="s">
        <v>130</v>
      </c>
      <c r="AG2" s="1"/>
      <c r="AH2" s="1" t="s">
        <v>131</v>
      </c>
      <c r="AI2" s="1" t="s">
        <v>132</v>
      </c>
      <c r="AJ2" s="1" t="s">
        <v>130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133</v>
      </c>
      <c r="AZ2" s="1" t="s">
        <v>134</v>
      </c>
      <c r="BA2" s="1">
        <v>1</v>
      </c>
      <c r="BB2" s="1"/>
      <c r="BC2" s="1">
        <v>10</v>
      </c>
      <c r="BD2" s="1" t="s">
        <v>135</v>
      </c>
      <c r="BE2" s="1" t="s">
        <v>135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 t="s">
        <v>136</v>
      </c>
      <c r="BT2" s="1" t="s">
        <v>137</v>
      </c>
      <c r="BU2" s="1" t="s">
        <v>138</v>
      </c>
      <c r="BV2" s="1" t="s">
        <v>139</v>
      </c>
      <c r="BW2" s="1" t="s">
        <v>140</v>
      </c>
      <c r="BX2" s="1"/>
      <c r="BY2" s="1"/>
      <c r="BZ2" s="1">
        <v>2</v>
      </c>
      <c r="CA2" s="6">
        <v>38039</v>
      </c>
      <c r="CB2" s="1" t="s">
        <v>141</v>
      </c>
      <c r="CC2" s="1" t="s">
        <v>142</v>
      </c>
      <c r="CD2" s="1"/>
      <c r="CE2" s="1"/>
      <c r="CF2" s="1" t="s">
        <v>143</v>
      </c>
      <c r="CG2" s="1" t="s">
        <v>144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>
        <f t="shared" ref="CY2:CY4" si="0">YEARFRAC(Z2,AA2)</f>
        <v>14.666666666666666</v>
      </c>
      <c r="CZ2" s="2">
        <f t="shared" ref="CZ2:CZ4" si="1">(COUNTIF(S2,"*")+COUNTIF(T2,"*")+COUNTIF(AE2,"*")+COUNTIF(BG2,"*"))/4</f>
        <v>0.75</v>
      </c>
      <c r="DA2" s="2">
        <f t="shared" ref="DA2:DA4" si="2">(COUNTIF(Q2,"*")+COUNTIF(I2,"*")+COUNTIF(BR2,"y*"))/3</f>
        <v>0.33333333333333331</v>
      </c>
      <c r="DB2" s="2">
        <f t="shared" ref="DB2:DB4" si="3">(COUNTIF(U2,"*")+COUNTA(BA2)+COUNTA(BB2)+COUNTA(BC2)+COUNTA(BD2)+COUNTA(BE2)+COUNTIF(BN2,"y*"))/7</f>
        <v>0.7142857142857143</v>
      </c>
      <c r="DC2" s="2">
        <f t="shared" ref="DC2:DC4" si="4">(COUNTIF(V2,"*")+COUNTIF(BH2,"*"))/2</f>
        <v>0.5</v>
      </c>
      <c r="DD2" s="2">
        <f t="shared" ref="DD2:DD4" si="5">(COUNTIF(V2,"*")+COUNTIF(BF2,"*"))/2</f>
        <v>0.5</v>
      </c>
      <c r="DE2" s="2">
        <f t="shared" ref="DE2:DE4" si="6">COUNTIF(AZ2,"*")</f>
        <v>1</v>
      </c>
      <c r="DF2" s="2">
        <f t="shared" ref="DF2:DF4" si="7">COUNTIF(W2,"*")</f>
        <v>1</v>
      </c>
      <c r="DG2" s="2">
        <f t="shared" ref="DG2:DG4" si="8">(COUNTIF(X2,"*")+COUNTIF(BS2,"*")+COUNTIF(BT2,"*")+COUNTIF(BU2,"*")+COUNTIF(BV2,"*")+COUNTIF(BW2,"*")+COUNTIF(BX2,"*")-COUNTIF(BT2,"no*")-COUNTIF(BU2,"no*")-COUNTIF(BV2,"no*"))/7</f>
        <v>0.8571428571428571</v>
      </c>
      <c r="DH2" s="2">
        <f t="shared" ref="DH2:DH4" si="9">COUNTIF(BZ2,"*")+COUNTA(BZ2)</f>
        <v>1</v>
      </c>
      <c r="DI2" s="2">
        <f t="shared" ref="DI2:DI4" si="10">COUNTIF(Y2,"*")</f>
        <v>1</v>
      </c>
      <c r="DJ2" s="2">
        <f t="shared" ref="DJ2:DJ4" si="11">COUNTIF(BR2,"y*")</f>
        <v>0</v>
      </c>
      <c r="DK2" s="2">
        <f t="shared" ref="DK2:DK4" si="12">(COUNTIF(U2,"*")+COUNTIF(W2,"*")+COUNTIF(BO2,"y*"))/3</f>
        <v>0.66666666666666663</v>
      </c>
      <c r="DL2" s="2">
        <f t="shared" ref="DL2:DL4" si="13">SUM(CZ2:DK2)/12</f>
        <v>0.69345238095238093</v>
      </c>
      <c r="DM2" s="1">
        <f t="shared" ref="DM2:DQ4" si="14">BA2</f>
        <v>1</v>
      </c>
      <c r="DN2" s="1">
        <f t="shared" si="14"/>
        <v>0</v>
      </c>
      <c r="DO2" s="1">
        <f t="shared" si="14"/>
        <v>10</v>
      </c>
      <c r="DP2" s="1" t="str">
        <f t="shared" si="14"/>
        <v>under definition</v>
      </c>
      <c r="DQ2" s="1" t="str">
        <f t="shared" si="14"/>
        <v>under definition</v>
      </c>
      <c r="DR2" s="7">
        <v>0.4</v>
      </c>
      <c r="DS2" s="1">
        <f t="shared" ref="DS2:DS4" si="15">COUNTIF(N2,"*")</f>
        <v>1</v>
      </c>
      <c r="DT2" s="1" t="str">
        <f t="shared" ref="DT2:DT4" si="16">N2</f>
        <v>Land Surface - Carbon Cycle</v>
      </c>
      <c r="DU2" s="8">
        <f>SUM(CY2/30,DL2,DR2,DS2)</f>
        <v>2.5823412698412698</v>
      </c>
    </row>
    <row r="3" spans="1:125">
      <c r="A3" t="s">
        <v>115</v>
      </c>
      <c r="B3" t="s">
        <v>145</v>
      </c>
      <c r="C3" t="s">
        <v>146</v>
      </c>
      <c r="E3" s="1" t="s">
        <v>125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147</v>
      </c>
      <c r="O3" s="1" t="s">
        <v>148</v>
      </c>
      <c r="P3" s="1" t="s">
        <v>125</v>
      </c>
      <c r="Q3" s="1" t="s">
        <v>125</v>
      </c>
      <c r="R3" s="1" t="s">
        <v>128</v>
      </c>
      <c r="S3" s="1" t="s">
        <v>125</v>
      </c>
      <c r="T3" s="1" t="s">
        <v>125</v>
      </c>
      <c r="U3" s="1" t="s">
        <v>128</v>
      </c>
      <c r="V3" s="1" t="s">
        <v>128</v>
      </c>
      <c r="W3" s="1" t="s">
        <v>125</v>
      </c>
      <c r="X3" s="1" t="s">
        <v>128</v>
      </c>
      <c r="Y3" s="1" t="s">
        <v>128</v>
      </c>
      <c r="Z3" s="4">
        <v>34700</v>
      </c>
      <c r="AA3" s="4">
        <v>40513</v>
      </c>
      <c r="AB3" s="1"/>
      <c r="AC3" s="1" t="s">
        <v>149</v>
      </c>
      <c r="AD3" s="1" t="s">
        <v>128</v>
      </c>
      <c r="AE3" s="1" t="s">
        <v>150</v>
      </c>
      <c r="AF3" s="1" t="s">
        <v>151</v>
      </c>
      <c r="AG3" s="1"/>
      <c r="AH3" s="1" t="s">
        <v>131</v>
      </c>
      <c r="AI3" s="1" t="s">
        <v>152</v>
      </c>
      <c r="AJ3" s="1" t="s">
        <v>153</v>
      </c>
      <c r="AK3" s="1"/>
      <c r="AL3" s="1" t="s">
        <v>150</v>
      </c>
      <c r="AM3" s="1" t="s">
        <v>154</v>
      </c>
      <c r="AN3" s="1"/>
      <c r="AO3" s="1" t="s">
        <v>132</v>
      </c>
      <c r="AP3" s="1" t="s">
        <v>130</v>
      </c>
      <c r="AQ3" s="1"/>
      <c r="AR3" s="1"/>
      <c r="AS3" s="1"/>
      <c r="AT3" s="1"/>
      <c r="AU3" s="1"/>
      <c r="AV3" s="1"/>
      <c r="AW3" s="1"/>
      <c r="AX3" s="1"/>
      <c r="AY3" s="1" t="s">
        <v>155</v>
      </c>
      <c r="AZ3" s="1" t="s">
        <v>134</v>
      </c>
      <c r="BA3" s="1"/>
      <c r="BB3" s="1"/>
      <c r="BC3" s="1"/>
      <c r="BD3" s="1"/>
      <c r="BE3" s="1"/>
      <c r="BF3" s="1"/>
      <c r="BG3" s="1"/>
      <c r="BH3" s="1"/>
      <c r="BI3" s="1" t="s">
        <v>120</v>
      </c>
      <c r="BJ3" s="1"/>
      <c r="BK3" s="1"/>
      <c r="BL3" s="1"/>
      <c r="BM3" s="1"/>
      <c r="BN3" s="1" t="s">
        <v>120</v>
      </c>
      <c r="BO3" s="1" t="s">
        <v>120</v>
      </c>
      <c r="BP3" s="1"/>
      <c r="BQ3" s="1"/>
      <c r="BR3" s="1"/>
      <c r="BS3" s="1"/>
      <c r="BT3" s="1" t="s">
        <v>137</v>
      </c>
      <c r="BU3" s="1" t="s">
        <v>138</v>
      </c>
      <c r="BV3" s="1" t="s">
        <v>128</v>
      </c>
      <c r="BW3" s="1"/>
      <c r="BX3" s="1"/>
      <c r="BY3" s="1"/>
      <c r="BZ3" s="1"/>
      <c r="CA3" s="1">
        <v>1515</v>
      </c>
      <c r="CB3" s="6">
        <v>41694.863888888889</v>
      </c>
      <c r="CC3" s="1" t="s">
        <v>156</v>
      </c>
      <c r="CD3" s="1"/>
      <c r="CE3" s="1"/>
      <c r="CF3" s="1" t="s">
        <v>143</v>
      </c>
      <c r="CG3" s="1" t="s">
        <v>144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>
        <f t="shared" si="0"/>
        <v>15.916666666666666</v>
      </c>
      <c r="CZ3" s="2">
        <f t="shared" si="1"/>
        <v>0.75</v>
      </c>
      <c r="DA3" s="2">
        <f t="shared" si="2"/>
        <v>0.33333333333333331</v>
      </c>
      <c r="DB3" s="2">
        <f t="shared" si="3"/>
        <v>0.14285714285714285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0.42857142857142855</v>
      </c>
      <c r="DH3" s="2">
        <f t="shared" si="9"/>
        <v>0</v>
      </c>
      <c r="DI3" s="2">
        <f t="shared" si="10"/>
        <v>1</v>
      </c>
      <c r="DJ3" s="2">
        <f t="shared" si="11"/>
        <v>0</v>
      </c>
      <c r="DK3" s="2">
        <f t="shared" si="12"/>
        <v>0.66666666666666663</v>
      </c>
      <c r="DL3" s="2">
        <f t="shared" si="13"/>
        <v>0.5267857142857143</v>
      </c>
      <c r="DM3" s="1">
        <f t="shared" si="14"/>
        <v>0</v>
      </c>
      <c r="DN3" s="1">
        <f t="shared" si="14"/>
        <v>0</v>
      </c>
      <c r="DO3" s="1">
        <f t="shared" si="14"/>
        <v>0</v>
      </c>
      <c r="DP3" s="1">
        <f t="shared" si="14"/>
        <v>0</v>
      </c>
      <c r="DQ3" s="1">
        <f t="shared" si="14"/>
        <v>0</v>
      </c>
      <c r="DR3" s="7">
        <v>0</v>
      </c>
      <c r="DS3" s="1">
        <f t="shared" si="15"/>
        <v>1</v>
      </c>
      <c r="DT3" s="1" t="str">
        <f t="shared" si="16"/>
        <v>Fire Disturbance</v>
      </c>
      <c r="DU3" s="8">
        <f>SUM(CY3/30,DL3,DR3,DS3)</f>
        <v>2.0573412698412699</v>
      </c>
    </row>
    <row r="4" spans="1:125">
      <c r="A4" t="s">
        <v>115</v>
      </c>
      <c r="B4" t="s">
        <v>145</v>
      </c>
      <c r="C4" t="s">
        <v>146</v>
      </c>
      <c r="E4" s="1" t="s">
        <v>125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147</v>
      </c>
      <c r="O4" s="1" t="s">
        <v>157</v>
      </c>
      <c r="P4" s="1" t="s">
        <v>125</v>
      </c>
      <c r="Q4" s="1" t="s">
        <v>125</v>
      </c>
      <c r="R4" s="1" t="s">
        <v>128</v>
      </c>
      <c r="S4" s="1" t="s">
        <v>128</v>
      </c>
      <c r="T4" s="1" t="s">
        <v>128</v>
      </c>
      <c r="U4" s="1" t="s">
        <v>128</v>
      </c>
      <c r="V4" s="1" t="s">
        <v>128</v>
      </c>
      <c r="W4" s="1" t="s">
        <v>128</v>
      </c>
      <c r="X4" s="1" t="s">
        <v>128</v>
      </c>
      <c r="Y4" s="1" t="s">
        <v>128</v>
      </c>
      <c r="Z4" s="4">
        <v>34700</v>
      </c>
      <c r="AA4" s="4">
        <v>40513</v>
      </c>
      <c r="AB4" s="1"/>
      <c r="AC4" s="1" t="s">
        <v>127</v>
      </c>
      <c r="AD4" s="1" t="s">
        <v>128</v>
      </c>
      <c r="AE4" s="1" t="s">
        <v>152</v>
      </c>
      <c r="AF4" s="1" t="s">
        <v>153</v>
      </c>
      <c r="AG4" s="1"/>
      <c r="AH4" s="1" t="s">
        <v>131</v>
      </c>
      <c r="AI4" s="1" t="s">
        <v>150</v>
      </c>
      <c r="AJ4" s="1" t="s">
        <v>151</v>
      </c>
      <c r="AK4" s="1"/>
      <c r="AL4" s="1" t="s">
        <v>150</v>
      </c>
      <c r="AM4" s="1" t="s">
        <v>154</v>
      </c>
      <c r="AN4" s="1"/>
      <c r="AO4" s="1" t="s">
        <v>132</v>
      </c>
      <c r="AP4" s="1" t="s">
        <v>130</v>
      </c>
      <c r="AQ4" s="1"/>
      <c r="AR4" s="1"/>
      <c r="AS4" s="1"/>
      <c r="AT4" s="1"/>
      <c r="AU4" s="1"/>
      <c r="AV4" s="1"/>
      <c r="AW4" s="1"/>
      <c r="AX4" s="1"/>
      <c r="AY4" s="1" t="s">
        <v>158</v>
      </c>
      <c r="AZ4" s="1" t="s">
        <v>134</v>
      </c>
      <c r="BA4" s="1"/>
      <c r="BB4" s="1"/>
      <c r="BC4" s="1"/>
      <c r="BD4" s="1"/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/>
      <c r="BT4" s="1" t="s">
        <v>137</v>
      </c>
      <c r="BU4" s="1" t="s">
        <v>138</v>
      </c>
      <c r="BV4" s="1" t="s">
        <v>128</v>
      </c>
      <c r="BW4" s="1"/>
      <c r="BX4" s="1"/>
      <c r="BY4" s="1"/>
      <c r="BZ4" s="1"/>
      <c r="CA4" s="1">
        <v>1516</v>
      </c>
      <c r="CB4" s="6">
        <v>41694.863888888889</v>
      </c>
      <c r="CC4" s="1" t="s">
        <v>159</v>
      </c>
      <c r="CD4" s="1"/>
      <c r="CE4" s="1"/>
      <c r="CF4" s="1" t="s">
        <v>143</v>
      </c>
      <c r="CG4" s="1" t="s">
        <v>144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>
        <f t="shared" si="0"/>
        <v>15.916666666666666</v>
      </c>
      <c r="CZ4" s="2">
        <f t="shared" si="1"/>
        <v>0.75</v>
      </c>
      <c r="DA4" s="2">
        <f t="shared" si="2"/>
        <v>0.33333333333333331</v>
      </c>
      <c r="DB4" s="2">
        <f t="shared" si="3"/>
        <v>0.14285714285714285</v>
      </c>
      <c r="DC4" s="2">
        <f t="shared" si="4"/>
        <v>0.5</v>
      </c>
      <c r="DD4" s="2">
        <f t="shared" si="5"/>
        <v>0.5</v>
      </c>
      <c r="DE4" s="2">
        <f t="shared" si="6"/>
        <v>1</v>
      </c>
      <c r="DF4" s="2">
        <f t="shared" si="7"/>
        <v>1</v>
      </c>
      <c r="DG4" s="2">
        <f t="shared" si="8"/>
        <v>0.42857142857142855</v>
      </c>
      <c r="DH4" s="2">
        <f t="shared" si="9"/>
        <v>0</v>
      </c>
      <c r="DI4" s="2">
        <f t="shared" si="10"/>
        <v>1</v>
      </c>
      <c r="DJ4" s="2">
        <f t="shared" si="11"/>
        <v>0</v>
      </c>
      <c r="DK4" s="2">
        <f t="shared" si="12"/>
        <v>0.66666666666666663</v>
      </c>
      <c r="DL4" s="2">
        <f t="shared" si="13"/>
        <v>0.5267857142857143</v>
      </c>
      <c r="DM4" s="1">
        <f t="shared" si="14"/>
        <v>0</v>
      </c>
      <c r="DN4" s="1">
        <f t="shared" si="14"/>
        <v>0</v>
      </c>
      <c r="DO4" s="1">
        <f t="shared" si="14"/>
        <v>0</v>
      </c>
      <c r="DP4" s="1">
        <f t="shared" si="14"/>
        <v>0</v>
      </c>
      <c r="DQ4" s="1">
        <f t="shared" si="14"/>
        <v>0</v>
      </c>
      <c r="DR4" s="7">
        <v>0</v>
      </c>
      <c r="DS4" s="1">
        <f t="shared" si="15"/>
        <v>1</v>
      </c>
      <c r="DT4" s="1" t="str">
        <f t="shared" si="16"/>
        <v>Fire Disturbance</v>
      </c>
      <c r="DU4" s="8">
        <f>SUM(CY4/30,DL4,DR4,DS4)</f>
        <v>2.0573412698412699</v>
      </c>
    </row>
    <row r="5" spans="1:1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>
        <f>AVERAGE(CY2:CY4)</f>
        <v>15.5</v>
      </c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>
        <f>AVERAGE(DL2:DL4)</f>
        <v>0.58234126984126988</v>
      </c>
      <c r="DM5" s="1"/>
      <c r="DN5" s="1"/>
      <c r="DO5" s="1"/>
      <c r="DP5" s="1"/>
      <c r="DQ5" s="1"/>
      <c r="DR5" s="7">
        <f>AVERAGE(DR2:DR4)</f>
        <v>0.13333333333333333</v>
      </c>
      <c r="DS5" s="1"/>
      <c r="DT5" s="1"/>
      <c r="DU5" s="2">
        <f>AVERAGE(DU2:DU4)</f>
        <v>2.2323412698412697</v>
      </c>
    </row>
    <row r="7" spans="1:125">
      <c r="E7" t="s">
        <v>147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2015-03-23T12:24:24Z</cp:lastPrinted>
  <dcterms:created xsi:type="dcterms:W3CDTF">2015-03-23T12:22:33Z</dcterms:created>
  <dcterms:modified xsi:type="dcterms:W3CDTF">2015-03-26T21:28:05Z</dcterms:modified>
</cp:coreProperties>
</file>