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640" yWindow="2640" windowWidth="22960" windowHeight="134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4" i="1" l="1"/>
  <c r="DU3" i="1"/>
  <c r="DU2" i="1"/>
  <c r="DR5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T2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T3" i="1"/>
  <c r="CY4" i="1"/>
  <c r="DS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U5" i="1"/>
  <c r="DS2" i="1"/>
  <c r="DS3" i="1"/>
  <c r="DS5" i="1"/>
  <c r="DL5" i="1"/>
  <c r="CY5" i="1"/>
  <c r="DT4" i="1"/>
  <c r="DQ4" i="1"/>
  <c r="DP4" i="1"/>
  <c r="DO4" i="1"/>
  <c r="DN4" i="1"/>
  <c r="DM4" i="1"/>
  <c r="DQ3" i="1"/>
  <c r="DP3" i="1"/>
  <c r="DO3" i="1"/>
  <c r="DN3" i="1"/>
  <c r="DM3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<sst xmlns="http://schemas.openxmlformats.org/spreadsheetml/2006/main" count="258" uniqueCount="183">
  <si>
    <t>Future</t>
  </si>
  <si>
    <t>Keiji Imaoka</t>
  </si>
  <si>
    <t>imaoka.keiji@jaxa.jp</t>
  </si>
  <si>
    <t>new release</t>
  </si>
  <si>
    <t>JAXA</t>
  </si>
  <si>
    <t>no</t>
  </si>
  <si>
    <t>Input Modelling</t>
  </si>
  <si>
    <t>CDR_ECV34_1</t>
  </si>
  <si>
    <t>LAND SURFACE TEMPERATURE</t>
  </si>
  <si>
    <t>not selected</t>
  </si>
  <si>
    <t>GCOM-C1</t>
  </si>
  <si>
    <t>SGLI</t>
  </si>
  <si>
    <t>No</t>
  </si>
  <si>
    <t>GCOM-C1|SGLI</t>
  </si>
  <si>
    <t>Global</t>
  </si>
  <si>
    <t>500m</t>
  </si>
  <si>
    <t>N/A</t>
  </si>
  <si>
    <t>2days</t>
  </si>
  <si>
    <t>Standard accuracy
&lt;2.5K
Target accuracy
&lt;1.5K</t>
  </si>
  <si>
    <t>TBD</t>
  </si>
  <si>
    <t>both</t>
  </si>
  <si>
    <t>Open Access</t>
  </si>
  <si>
    <t>9E5DC901-19B8-4A99-B16E-608A7BF1B125</t>
  </si>
  <si>
    <t>LAND-SURFACE TEMPERATURE RECORDS</t>
  </si>
  <si>
    <t>LAND-SURFACE TEMPERATURE</t>
  </si>
  <si>
    <t>Current</t>
  </si>
  <si>
    <t>H. K. Ramapriyan</t>
  </si>
  <si>
    <t>Rama.Ramapriyan@nasa.gov</t>
  </si>
  <si>
    <t>ISCCP_TOVS_NAT</t>
  </si>
  <si>
    <t>NASA</t>
  </si>
  <si>
    <t>CDR_ECV34_2</t>
  </si>
  <si>
    <t>NOAA</t>
  </si>
  <si>
    <t>NOT SELECTED</t>
  </si>
  <si>
    <t>TIROS N</t>
  </si>
  <si>
    <t>HIRS/2</t>
  </si>
  <si>
    <t>Yes</t>
  </si>
  <si>
    <t>NOAA-6</t>
  </si>
  <si>
    <t>NOAA-7</t>
  </si>
  <si>
    <t>NOAA-8</t>
  </si>
  <si>
    <t>NOAA-9</t>
  </si>
  <si>
    <t>TIROS N|HIRS/2||NOAA-6|HIRS/2Series is continued with NOAA-7 through NOAA-19 with follow-on isntruments</t>
  </si>
  <si>
    <t>ftp, ASDC Java Order Tool</t>
  </si>
  <si>
    <t>Available now</t>
  </si>
  <si>
    <t>Feb 24 2014  8:44PM</t>
  </si>
  <si>
    <t>A6F70125-0E57-4CA3-8542-E89B845336B6</t>
  </si>
  <si>
    <t>Rainer Hollmann</t>
  </si>
  <si>
    <t>rainer.hollmann@dwd.de</t>
  </si>
  <si>
    <t>planned release of Meteosat Land Surface Temperature
(CM-23921)</t>
  </si>
  <si>
    <t>EUMETSAT</t>
  </si>
  <si>
    <t>Climate Modelling; Land Surface Flux Closure Studies</t>
  </si>
  <si>
    <t>CDR_ECV34_3</t>
  </si>
  <si>
    <t>Meteosat-2</t>
  </si>
  <si>
    <t>MVIRI</t>
  </si>
  <si>
    <t>Meteosat-3</t>
  </si>
  <si>
    <t>Meteosat-4</t>
  </si>
  <si>
    <t>Meteosat-5</t>
  </si>
  <si>
    <t>Meteosat-7</t>
  </si>
  <si>
    <t>Meteosat-8</t>
  </si>
  <si>
    <t>SEVERI</t>
  </si>
  <si>
    <t>Meteosat-2|MVIRIMeteosat-3|MVIRI||Meteosat-4|MVIRI||Meteosat-5|MVIRI|Meteosat 7 MVIRI; Meteosat 8- 10: SEVIRI</t>
  </si>
  <si>
    <t>Regional</t>
  </si>
  <si>
    <t>0.05 x 0.05 deg</t>
  </si>
  <si>
    <t>n/a</t>
  </si>
  <si>
    <t>hourly, daily and monthly</t>
  </si>
  <si>
    <t>rms 3.0 K
bias 1.5 K</t>
  </si>
  <si>
    <t>0.5 K/decade</t>
  </si>
  <si>
    <t>AB695227-D53E-4776-896C-BA33A45412ED</t>
  </si>
  <si>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</si>
  <si>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</si>
  <si>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</si>
  <si>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</si>
  <si>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</si>
  <si>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</si>
  <si>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</si>
  <si>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</si>
  <si>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</si>
  <si>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</si>
  <si>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</si>
  <si>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</si>
  <si>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</si>
  <si>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</si>
  <si>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</si>
  <si>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</si>
  <si>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</si>
  <si>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</si>
  <si>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</si>
  <si>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</si>
  <si>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</si>
  <si>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</si>
  <si>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</si>
  <si>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</si>
  <si>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</si>
  <si>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</si>
  <si>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</si>
  <si>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</si>
  <si>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</si>
  <si>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</si>
  <si>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</si>
  <si>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</si>
  <si>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</si>
  <si>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</si>
  <si>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</si>
  <si>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</si>
  <si>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</si>
  <si>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</si>
  <si>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</si>
  <si>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</si>
  <si>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</si>
  <si>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</si>
  <si>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</si>
  <si>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</si>
  <si>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</si>
  <si>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</si>
  <si>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</si>
  <si>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</si>
  <si>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</si>
  <si>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</si>
  <si>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</si>
  <si>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</si>
  <si>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</si>
  <si>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</si>
  <si>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</si>
  <si>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</si>
  <si>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</si>
  <si>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</si>
  <si>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</si>
  <si>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</si>
  <si>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</si>
  <si>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</si>
  <si>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</si>
  <si>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</si>
  <si>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</si>
  <si>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</si>
  <si>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</si>
  <si>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</si>
  <si>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</si>
  <si>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</si>
  <si>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</si>
  <si>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</si>
  <si>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</si>
  <si>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</si>
  <si>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</si>
  <si>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</si>
  <si>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</si>
  <si>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</si>
  <si>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</si>
  <si>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</si>
  <si>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</si>
  <si>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</si>
  <si>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</si>
  <si>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</si>
  <si>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</si>
  <si>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</si>
  <si>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</si>
  <si>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</si>
  <si>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</si>
  <si>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</si>
  <si>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</si>
  <si>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</si>
  <si>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</si>
  <si>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</si>
  <si>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</si>
  <si>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</si>
  <si>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</si>
  <si>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</si>
  <si>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</si>
  <si>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</si>
  <si>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</si>
  <si>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</si>
  <si>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</si>
  <si>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</si>
  <si>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</si>
  <si>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</si>
  <si>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</si>
  <si>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</si>
  <si>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</si>
  <si>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</si>
  <si>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</si>
  <si>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</si>
  <si>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</si>
  <si>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</si>
  <si>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</si>
  <si>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Land Surface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</si>
</sst>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0.0000"/>
  </numFmts>
  <fonts count="5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165" fontId="0" fillId="2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/>
    <xf numFmtId="0" fontId="0" fillId="0" borderId="1" xfId="0" applyBorder="1" applyAlignment="1">
      <alignment wrapText="1"/>
    </xf>
    <xf numFmtId="22" fontId="0" fillId="0" borderId="1" xfId="0" applyNumberFormat="1" applyBorder="1"/>
    <xf numFmtId="165" fontId="1" fillId="2" borderId="1" xfId="0" applyNumberFormat="1" applyFont="1" applyFill="1" applyBorder="1"/>
    <xf numFmtId="165" fontId="0" fillId="2" borderId="1" xfId="0" applyNumberForma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U7"/>
  <sheetViews>
    <sheetView tabSelected="1" workbookViewId="0">
      <selection activeCell="CY1" sqref="CY1:DL1048576"/>
    </sheetView>
  </sheetViews>
  <sheetFormatPr baseColWidth="10" defaultRowHeight="15" x14ac:dyDescent="0"/>
  <cols>
    <col min="1" max="1" width="4.5" customWidth="1"/>
    <col min="2" max="2" width="9" customWidth="1"/>
    <col min="3" max="3" width="10.33203125" customWidth="1"/>
    <col min="4" max="4" width="11" customWidth="1"/>
    <col min="6" max="14" width="0" hidden="1" customWidth="1"/>
    <col min="16" max="25" width="0" hidden="1" customWidth="1"/>
    <col min="28" max="30" width="10.83203125" customWidth="1"/>
    <col min="31" max="82" width="10.83203125" hidden="1" customWidth="1"/>
    <col min="83" max="84" width="10.83203125" customWidth="1"/>
    <col min="85" max="102" width="10.83203125" hidden="1" customWidth="1"/>
    <col min="104" max="115" width="10.83203125" customWidth="1"/>
  </cols>
  <sheetData>
    <row r="1" spans="1:125" ht="29" customHeight="1">
      <c r="A1" t="s">
        <v>67</v>
      </c>
      <c r="B1" t="s">
        <v>68</v>
      </c>
      <c r="C1" t="s">
        <v>69</v>
      </c>
      <c r="D1" t="s">
        <v>70</v>
      </c>
      <c r="E1" s="2" t="s">
        <v>71</v>
      </c>
      <c r="F1" s="2" t="s">
        <v>72</v>
      </c>
      <c r="G1" s="2" t="s">
        <v>73</v>
      </c>
      <c r="H1" s="2" t="s">
        <v>74</v>
      </c>
      <c r="I1" s="2" t="s">
        <v>75</v>
      </c>
      <c r="J1" s="2" t="s">
        <v>76</v>
      </c>
      <c r="K1" s="2" t="s">
        <v>77</v>
      </c>
      <c r="L1" s="2" t="s">
        <v>78</v>
      </c>
      <c r="M1" s="2" t="s">
        <v>79</v>
      </c>
      <c r="N1" s="2" t="s">
        <v>80</v>
      </c>
      <c r="O1" s="2" t="s">
        <v>81</v>
      </c>
      <c r="P1" s="2" t="s">
        <v>82</v>
      </c>
      <c r="Q1" s="2" t="s">
        <v>83</v>
      </c>
      <c r="R1" s="2" t="s">
        <v>84</v>
      </c>
      <c r="S1" s="2" t="s">
        <v>85</v>
      </c>
      <c r="T1" s="2" t="s">
        <v>86</v>
      </c>
      <c r="U1" s="2" t="s">
        <v>87</v>
      </c>
      <c r="V1" s="2" t="s">
        <v>88</v>
      </c>
      <c r="W1" s="2" t="s">
        <v>89</v>
      </c>
      <c r="X1" s="2" t="s">
        <v>90</v>
      </c>
      <c r="Y1" s="2" t="s">
        <v>91</v>
      </c>
      <c r="Z1" s="2" t="s">
        <v>92</v>
      </c>
      <c r="AA1" s="2" t="s">
        <v>93</v>
      </c>
      <c r="AB1" s="2" t="s">
        <v>94</v>
      </c>
      <c r="AC1" s="2" t="s">
        <v>95</v>
      </c>
      <c r="AD1" s="2" t="s">
        <v>96</v>
      </c>
      <c r="AE1" s="2" t="s">
        <v>97</v>
      </c>
      <c r="AF1" s="2" t="s">
        <v>98</v>
      </c>
      <c r="AG1" s="2" t="s">
        <v>99</v>
      </c>
      <c r="AH1" s="2" t="s">
        <v>100</v>
      </c>
      <c r="AI1" s="2" t="s">
        <v>101</v>
      </c>
      <c r="AJ1" s="2" t="s">
        <v>102</v>
      </c>
      <c r="AK1" s="2" t="s">
        <v>103</v>
      </c>
      <c r="AL1" s="2" t="s">
        <v>104</v>
      </c>
      <c r="AM1" s="2" t="s">
        <v>105</v>
      </c>
      <c r="AN1" s="2" t="s">
        <v>106</v>
      </c>
      <c r="AO1" s="2" t="s">
        <v>107</v>
      </c>
      <c r="AP1" s="2" t="s">
        <v>108</v>
      </c>
      <c r="AQ1" s="2" t="s">
        <v>109</v>
      </c>
      <c r="AR1" s="2" t="s">
        <v>110</v>
      </c>
      <c r="AS1" s="2" t="s">
        <v>111</v>
      </c>
      <c r="AT1" s="2" t="s">
        <v>112</v>
      </c>
      <c r="AU1" s="2" t="s">
        <v>113</v>
      </c>
      <c r="AV1" s="2" t="s">
        <v>114</v>
      </c>
      <c r="AW1" s="2" t="s">
        <v>115</v>
      </c>
      <c r="AX1" s="2" t="s">
        <v>116</v>
      </c>
      <c r="AY1" s="2" t="s">
        <v>117</v>
      </c>
      <c r="AZ1" s="2" t="s">
        <v>118</v>
      </c>
      <c r="BA1" s="2" t="s">
        <v>119</v>
      </c>
      <c r="BB1" s="2" t="s">
        <v>120</v>
      </c>
      <c r="BC1" s="2" t="s">
        <v>121</v>
      </c>
      <c r="BD1" s="2" t="s">
        <v>122</v>
      </c>
      <c r="BE1" s="2" t="s">
        <v>123</v>
      </c>
      <c r="BF1" s="2" t="s">
        <v>124</v>
      </c>
      <c r="BG1" s="2" t="s">
        <v>125</v>
      </c>
      <c r="BH1" s="2" t="s">
        <v>126</v>
      </c>
      <c r="BI1" s="2" t="s">
        <v>127</v>
      </c>
      <c r="BJ1" s="2" t="s">
        <v>128</v>
      </c>
      <c r="BK1" s="2" t="s">
        <v>129</v>
      </c>
      <c r="BL1" s="2" t="s">
        <v>130</v>
      </c>
      <c r="BM1" s="2" t="s">
        <v>131</v>
      </c>
      <c r="BN1" s="2" t="s">
        <v>132</v>
      </c>
      <c r="BO1" s="2" t="s">
        <v>133</v>
      </c>
      <c r="BP1" s="2" t="s">
        <v>134</v>
      </c>
      <c r="BQ1" s="2" t="s">
        <v>135</v>
      </c>
      <c r="BR1" s="2" t="s">
        <v>136</v>
      </c>
      <c r="BS1" s="2" t="s">
        <v>137</v>
      </c>
      <c r="BT1" s="2" t="s">
        <v>138</v>
      </c>
      <c r="BU1" s="2" t="s">
        <v>139</v>
      </c>
      <c r="BV1" s="2" t="s">
        <v>140</v>
      </c>
      <c r="BW1" s="2" t="s">
        <v>141</v>
      </c>
      <c r="BX1" s="2" t="s">
        <v>142</v>
      </c>
      <c r="BY1" s="2" t="s">
        <v>143</v>
      </c>
      <c r="BZ1" s="2" t="s">
        <v>144</v>
      </c>
      <c r="CA1" s="2" t="s">
        <v>145</v>
      </c>
      <c r="CB1" s="2" t="s">
        <v>146</v>
      </c>
      <c r="CC1" s="2" t="s">
        <v>147</v>
      </c>
      <c r="CD1" s="2" t="s">
        <v>148</v>
      </c>
      <c r="CE1" s="2" t="s">
        <v>149</v>
      </c>
      <c r="CF1" s="2" t="s">
        <v>150</v>
      </c>
      <c r="CG1" s="2" t="s">
        <v>151</v>
      </c>
      <c r="CH1" s="2" t="s">
        <v>152</v>
      </c>
      <c r="CI1" s="2" t="s">
        <v>153</v>
      </c>
      <c r="CJ1" s="2" t="s">
        <v>154</v>
      </c>
      <c r="CK1" s="2" t="s">
        <v>155</v>
      </c>
      <c r="CL1" s="2" t="s">
        <v>156</v>
      </c>
      <c r="CM1" s="2" t="s">
        <v>157</v>
      </c>
      <c r="CN1" s="2" t="s">
        <v>158</v>
      </c>
      <c r="CO1" s="2" t="s">
        <v>159</v>
      </c>
      <c r="CP1" s="2" t="s">
        <v>160</v>
      </c>
      <c r="CQ1" s="2" t="s">
        <v>161</v>
      </c>
      <c r="CR1" s="2" t="s">
        <v>162</v>
      </c>
      <c r="CS1" s="2" t="s">
        <v>163</v>
      </c>
      <c r="CT1" s="2"/>
      <c r="CU1" s="2"/>
      <c r="CV1" s="2"/>
      <c r="CW1" s="2"/>
      <c r="CX1" s="2"/>
      <c r="CY1" s="3" t="s">
        <v>164</v>
      </c>
      <c r="CZ1" s="3" t="s">
        <v>165</v>
      </c>
      <c r="DA1" s="3" t="s">
        <v>166</v>
      </c>
      <c r="DB1" s="3" t="s">
        <v>167</v>
      </c>
      <c r="DC1" s="3" t="s">
        <v>168</v>
      </c>
      <c r="DD1" s="3" t="s">
        <v>169</v>
      </c>
      <c r="DE1" s="3" t="s">
        <v>170</v>
      </c>
      <c r="DF1" s="3" t="s">
        <v>171</v>
      </c>
      <c r="DG1" s="3" t="s">
        <v>172</v>
      </c>
      <c r="DH1" s="3" t="s">
        <v>173</v>
      </c>
      <c r="DI1" s="3" t="s">
        <v>174</v>
      </c>
      <c r="DJ1" s="3" t="s">
        <v>175</v>
      </c>
      <c r="DK1" s="3" t="s">
        <v>176</v>
      </c>
      <c r="DL1" s="3" t="s">
        <v>177</v>
      </c>
      <c r="DM1" s="2" t="s">
        <v>119</v>
      </c>
      <c r="DN1" s="2" t="s">
        <v>120</v>
      </c>
      <c r="DO1" s="2" t="s">
        <v>121</v>
      </c>
      <c r="DP1" s="2" t="s">
        <v>122</v>
      </c>
      <c r="DQ1" s="2" t="s">
        <v>123</v>
      </c>
      <c r="DR1" s="4" t="s">
        <v>178</v>
      </c>
      <c r="DS1" s="3" t="s">
        <v>179</v>
      </c>
      <c r="DT1" s="2" t="s">
        <v>180</v>
      </c>
      <c r="DU1" s="3" t="s">
        <v>181</v>
      </c>
    </row>
    <row r="2" spans="1:125" ht="30" customHeight="1">
      <c r="A2" t="s">
        <v>0</v>
      </c>
      <c r="B2" t="s">
        <v>1</v>
      </c>
      <c r="C2" t="s">
        <v>2</v>
      </c>
      <c r="D2" t="s">
        <v>3</v>
      </c>
      <c r="E2" s="2" t="s">
        <v>4</v>
      </c>
      <c r="F2" s="2"/>
      <c r="G2" s="2"/>
      <c r="H2" s="2" t="s">
        <v>5</v>
      </c>
      <c r="I2" s="2"/>
      <c r="J2" s="2"/>
      <c r="K2" s="2" t="s">
        <v>5</v>
      </c>
      <c r="L2" s="2" t="s">
        <v>5</v>
      </c>
      <c r="M2" s="2"/>
      <c r="N2" s="2" t="s">
        <v>6</v>
      </c>
      <c r="O2" s="2" t="s">
        <v>7</v>
      </c>
      <c r="P2" s="2" t="s">
        <v>4</v>
      </c>
      <c r="Q2" s="2" t="s">
        <v>4</v>
      </c>
      <c r="R2" s="2" t="s">
        <v>4</v>
      </c>
      <c r="S2" s="2" t="s">
        <v>4</v>
      </c>
      <c r="T2" s="2" t="s">
        <v>4</v>
      </c>
      <c r="U2" s="2" t="s">
        <v>4</v>
      </c>
      <c r="V2" s="2" t="s">
        <v>4</v>
      </c>
      <c r="W2" s="2" t="s">
        <v>4</v>
      </c>
      <c r="X2" s="2" t="s">
        <v>4</v>
      </c>
      <c r="Y2" s="2" t="s">
        <v>4</v>
      </c>
      <c r="Z2" s="5">
        <v>42736</v>
      </c>
      <c r="AA2" s="6">
        <v>44562</v>
      </c>
      <c r="AB2" s="2"/>
      <c r="AC2" s="2" t="s">
        <v>8</v>
      </c>
      <c r="AD2" s="2" t="s">
        <v>9</v>
      </c>
      <c r="AE2" s="2" t="s">
        <v>10</v>
      </c>
      <c r="AF2" s="2" t="s">
        <v>11</v>
      </c>
      <c r="AG2" s="2"/>
      <c r="AH2" s="2" t="s">
        <v>12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 t="s">
        <v>13</v>
      </c>
      <c r="AZ2" s="2" t="s">
        <v>14</v>
      </c>
      <c r="BA2" s="2" t="s">
        <v>15</v>
      </c>
      <c r="BB2" s="2" t="s">
        <v>16</v>
      </c>
      <c r="BC2" s="2" t="s">
        <v>17</v>
      </c>
      <c r="BD2" s="7" t="s">
        <v>18</v>
      </c>
      <c r="BE2" s="2" t="s">
        <v>19</v>
      </c>
      <c r="BF2" s="2"/>
      <c r="BG2" s="2"/>
      <c r="BH2" s="2"/>
      <c r="BI2" s="2" t="s">
        <v>5</v>
      </c>
      <c r="BJ2" s="2"/>
      <c r="BK2" s="2"/>
      <c r="BL2" s="2"/>
      <c r="BM2" s="2"/>
      <c r="BN2" s="2" t="s">
        <v>5</v>
      </c>
      <c r="BO2" s="2" t="s">
        <v>5</v>
      </c>
      <c r="BP2" s="2"/>
      <c r="BQ2" s="2"/>
      <c r="BR2" s="2"/>
      <c r="BS2" s="2"/>
      <c r="BT2" s="2" t="s">
        <v>20</v>
      </c>
      <c r="BU2" s="2" t="s">
        <v>9</v>
      </c>
      <c r="BV2" s="2" t="s">
        <v>21</v>
      </c>
      <c r="BW2" s="2"/>
      <c r="BX2" s="2"/>
      <c r="BY2" s="2"/>
      <c r="BZ2" s="2"/>
      <c r="CA2" s="2">
        <v>1523</v>
      </c>
      <c r="CB2" s="8">
        <v>41694.863888888889</v>
      </c>
      <c r="CC2" s="2" t="s">
        <v>22</v>
      </c>
      <c r="CD2" s="2"/>
      <c r="CE2" s="2"/>
      <c r="CF2" s="2" t="s">
        <v>23</v>
      </c>
      <c r="CG2" s="2" t="s">
        <v>24</v>
      </c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3">
        <f t="shared" ref="CY2:CY4" si="0">YEARFRAC(Z2,AA2)</f>
        <v>5</v>
      </c>
      <c r="CZ2" s="3">
        <f t="shared" ref="CZ2:CZ4" si="1">(COUNTIF(S2,"*")+COUNTIF(T2,"*")+COUNTIF(AE2,"*")+COUNTIF(BG2,"*"))/4</f>
        <v>0.75</v>
      </c>
      <c r="DA2" s="3">
        <f t="shared" ref="DA2:DA4" si="2">(COUNTIF(Q2,"*")+COUNTIF(I2,"*")+COUNTIF(BR2,"y*"))/3</f>
        <v>0.33333333333333331</v>
      </c>
      <c r="DB2" s="3">
        <f t="shared" ref="DB2:DB4" si="3">(COUNTIF(U2,"*")+COUNTA(BA2)+COUNTA(BB2)+COUNTA(BC2)+COUNTA(BD2)+COUNTA(BE2)+COUNTIF(BN2,"y*"))/7</f>
        <v>0.8571428571428571</v>
      </c>
      <c r="DC2" s="3">
        <f t="shared" ref="DC2:DC4" si="4">(COUNTIF(V2,"*")+COUNTIF(BH2,"*"))/2</f>
        <v>0.5</v>
      </c>
      <c r="DD2" s="3">
        <f t="shared" ref="DD2:DD4" si="5">(COUNTIF(V2,"*")+COUNTIF(BF2,"*"))/2</f>
        <v>0.5</v>
      </c>
      <c r="DE2" s="3">
        <f t="shared" ref="DE2:DE4" si="6">COUNTIF(AZ2,"*")</f>
        <v>1</v>
      </c>
      <c r="DF2" s="3">
        <f t="shared" ref="DF2:DF4" si="7">COUNTIF(W2,"*")</f>
        <v>1</v>
      </c>
      <c r="DG2" s="3">
        <f t="shared" ref="DG2:DG4" si="8">(COUNTIF(X2,"*")+COUNTIF(BS2,"*")+COUNTIF(BT2,"*")+COUNTIF(BU2,"*")+COUNTIF(BV2,"*")+COUNTIF(BW2,"*")+COUNTIF(BX2,"*")-COUNTIF(BT2,"no*")-COUNTIF(BU2,"no*")-COUNTIF(BV2,"no*"))/7</f>
        <v>0.42857142857142855</v>
      </c>
      <c r="DH2" s="3">
        <f t="shared" ref="DH2:DH4" si="9">COUNTIF(BZ2,"*")+COUNTA(BZ2)</f>
        <v>0</v>
      </c>
      <c r="DI2" s="3">
        <f t="shared" ref="DI2:DI4" si="10">COUNTIF(Y2,"*")</f>
        <v>1</v>
      </c>
      <c r="DJ2" s="3">
        <f t="shared" ref="DJ2:DJ4" si="11">COUNTIF(BR2,"y*")</f>
        <v>0</v>
      </c>
      <c r="DK2" s="3">
        <f t="shared" ref="DK2:DK4" si="12">(COUNTIF(U2,"*")+COUNTIF(W2,"*")+COUNTIF(BO2,"y*"))/3</f>
        <v>0.66666666666666663</v>
      </c>
      <c r="DL2" s="3">
        <f t="shared" ref="DL2:DL4" si="13">SUM(CZ2:DK2)/12</f>
        <v>0.58630952380952384</v>
      </c>
      <c r="DM2" s="2" t="str">
        <f t="shared" ref="DM2:DQ4" si="14">BA2</f>
        <v>500m</v>
      </c>
      <c r="DN2" s="2" t="str">
        <f t="shared" si="14"/>
        <v>N/A</v>
      </c>
      <c r="DO2" s="2" t="str">
        <f t="shared" si="14"/>
        <v>2days</v>
      </c>
      <c r="DP2" s="2" t="str">
        <f t="shared" si="14"/>
        <v>Standard accuracy_x000D_&lt;2.5K_x000D__x000D_Target accuracy_x000D_&lt;1.5K</v>
      </c>
      <c r="DQ2" s="2" t="str">
        <f t="shared" si="14"/>
        <v>TBD</v>
      </c>
      <c r="DR2" s="9">
        <v>0.8</v>
      </c>
      <c r="DS2" s="3">
        <f t="shared" ref="DS2:DS4" si="15">COUNTIF(N2,"*")</f>
        <v>1</v>
      </c>
      <c r="DT2" s="2" t="str">
        <f t="shared" ref="DT2:DT4" si="16">N2</f>
        <v>Input Modelling</v>
      </c>
      <c r="DU2" s="3">
        <f>SUM(CY2/30,DL2,DR2,DS2)</f>
        <v>2.5529761904761905</v>
      </c>
    </row>
    <row r="3" spans="1:125" ht="30" customHeight="1">
      <c r="A3" t="s">
        <v>25</v>
      </c>
      <c r="B3" t="s">
        <v>26</v>
      </c>
      <c r="C3" t="s">
        <v>27</v>
      </c>
      <c r="D3" t="s">
        <v>28</v>
      </c>
      <c r="E3" s="2" t="s">
        <v>29</v>
      </c>
      <c r="F3" s="2"/>
      <c r="G3" s="2"/>
      <c r="H3" s="2" t="s">
        <v>5</v>
      </c>
      <c r="I3" s="2"/>
      <c r="J3" s="2"/>
      <c r="K3" s="2" t="s">
        <v>5</v>
      </c>
      <c r="L3" s="2" t="s">
        <v>5</v>
      </c>
      <c r="M3" s="2"/>
      <c r="N3" s="2"/>
      <c r="O3" s="2" t="s">
        <v>30</v>
      </c>
      <c r="P3" s="2" t="s">
        <v>31</v>
      </c>
      <c r="Q3" s="2" t="s">
        <v>31</v>
      </c>
      <c r="R3" s="2" t="s">
        <v>29</v>
      </c>
      <c r="S3" s="2" t="s">
        <v>29</v>
      </c>
      <c r="T3" s="2" t="s">
        <v>29</v>
      </c>
      <c r="U3" s="2" t="s">
        <v>29</v>
      </c>
      <c r="V3" s="2" t="s">
        <v>29</v>
      </c>
      <c r="W3" s="2" t="s">
        <v>29</v>
      </c>
      <c r="X3" s="2" t="s">
        <v>29</v>
      </c>
      <c r="Y3" s="2" t="s">
        <v>29</v>
      </c>
      <c r="Z3" s="6">
        <v>30498</v>
      </c>
      <c r="AA3" s="6">
        <v>40148</v>
      </c>
      <c r="AB3" s="2"/>
      <c r="AC3" s="2" t="s">
        <v>32</v>
      </c>
      <c r="AD3" s="2" t="s">
        <v>9</v>
      </c>
      <c r="AE3" s="2" t="s">
        <v>33</v>
      </c>
      <c r="AF3" s="2" t="s">
        <v>34</v>
      </c>
      <c r="AG3" s="2"/>
      <c r="AH3" s="2" t="s">
        <v>35</v>
      </c>
      <c r="AI3" s="2" t="s">
        <v>36</v>
      </c>
      <c r="AJ3" s="2" t="s">
        <v>34</v>
      </c>
      <c r="AK3" s="2"/>
      <c r="AL3" s="2" t="s">
        <v>37</v>
      </c>
      <c r="AM3" s="2"/>
      <c r="AN3" s="2"/>
      <c r="AO3" s="2" t="s">
        <v>38</v>
      </c>
      <c r="AP3" s="2"/>
      <c r="AQ3" s="2"/>
      <c r="AR3" s="2" t="s">
        <v>39</v>
      </c>
      <c r="AS3" s="2"/>
      <c r="AT3" s="2"/>
      <c r="AU3" s="2"/>
      <c r="AV3" s="2"/>
      <c r="AW3" s="2"/>
      <c r="AX3" s="2"/>
      <c r="AY3" s="2" t="s">
        <v>40</v>
      </c>
      <c r="AZ3" s="2" t="s">
        <v>9</v>
      </c>
      <c r="BA3" s="2"/>
      <c r="BB3" s="2"/>
      <c r="BC3" s="2"/>
      <c r="BD3" s="2"/>
      <c r="BE3" s="2"/>
      <c r="BF3" s="2"/>
      <c r="BG3" s="2"/>
      <c r="BH3" s="2"/>
      <c r="BI3" s="2" t="s">
        <v>5</v>
      </c>
      <c r="BJ3" s="2"/>
      <c r="BK3" s="2"/>
      <c r="BL3" s="2"/>
      <c r="BM3" s="2"/>
      <c r="BN3" s="2" t="s">
        <v>5</v>
      </c>
      <c r="BO3" s="2" t="s">
        <v>5</v>
      </c>
      <c r="BP3" s="2"/>
      <c r="BQ3" s="2"/>
      <c r="BR3" s="2"/>
      <c r="BS3" s="2"/>
      <c r="BT3" s="2" t="s">
        <v>5</v>
      </c>
      <c r="BU3" s="2" t="s">
        <v>9</v>
      </c>
      <c r="BV3" s="2" t="s">
        <v>21</v>
      </c>
      <c r="BW3" s="2" t="s">
        <v>41</v>
      </c>
      <c r="BX3" s="2"/>
      <c r="BY3" s="2"/>
      <c r="BZ3" s="2" t="s">
        <v>42</v>
      </c>
      <c r="CA3" s="8">
        <v>38049</v>
      </c>
      <c r="CB3" s="2" t="s">
        <v>43</v>
      </c>
      <c r="CC3" s="2" t="s">
        <v>44</v>
      </c>
      <c r="CD3" s="2"/>
      <c r="CE3" s="2"/>
      <c r="CF3" s="2" t="s">
        <v>23</v>
      </c>
      <c r="CG3" s="2" t="s">
        <v>24</v>
      </c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3">
        <f t="shared" si="0"/>
        <v>26.416666666666668</v>
      </c>
      <c r="CZ3" s="3">
        <f t="shared" si="1"/>
        <v>0.75</v>
      </c>
      <c r="DA3" s="3">
        <f t="shared" si="2"/>
        <v>0.33333333333333331</v>
      </c>
      <c r="DB3" s="3">
        <f t="shared" si="3"/>
        <v>0.14285714285714285</v>
      </c>
      <c r="DC3" s="3">
        <f t="shared" si="4"/>
        <v>0.5</v>
      </c>
      <c r="DD3" s="3">
        <f t="shared" si="5"/>
        <v>0.5</v>
      </c>
      <c r="DE3" s="3">
        <f t="shared" si="6"/>
        <v>1</v>
      </c>
      <c r="DF3" s="3">
        <f t="shared" si="7"/>
        <v>1</v>
      </c>
      <c r="DG3" s="3">
        <f t="shared" si="8"/>
        <v>0.42857142857142855</v>
      </c>
      <c r="DH3" s="3">
        <f t="shared" si="9"/>
        <v>2</v>
      </c>
      <c r="DI3" s="3">
        <f t="shared" si="10"/>
        <v>1</v>
      </c>
      <c r="DJ3" s="3">
        <f t="shared" si="11"/>
        <v>0</v>
      </c>
      <c r="DK3" s="3">
        <f t="shared" si="12"/>
        <v>0.66666666666666663</v>
      </c>
      <c r="DL3" s="3">
        <f t="shared" si="13"/>
        <v>0.69345238095238093</v>
      </c>
      <c r="DM3" s="2">
        <f t="shared" si="14"/>
        <v>0</v>
      </c>
      <c r="DN3" s="2">
        <f t="shared" si="14"/>
        <v>0</v>
      </c>
      <c r="DO3" s="2">
        <f t="shared" si="14"/>
        <v>0</v>
      </c>
      <c r="DP3" s="2">
        <f t="shared" si="14"/>
        <v>0</v>
      </c>
      <c r="DQ3" s="2">
        <f t="shared" si="14"/>
        <v>0</v>
      </c>
      <c r="DR3" s="9">
        <v>0</v>
      </c>
      <c r="DS3" s="3">
        <f t="shared" si="15"/>
        <v>0</v>
      </c>
      <c r="DT3" s="2">
        <f t="shared" si="16"/>
        <v>0</v>
      </c>
      <c r="DU3" s="3">
        <f>SUM(CY3/30,DL3,DR3,DS3)</f>
        <v>1.5740079365079365</v>
      </c>
    </row>
    <row r="4" spans="1:125" ht="30" customHeight="1">
      <c r="A4" t="s">
        <v>0</v>
      </c>
      <c r="B4" t="s">
        <v>45</v>
      </c>
      <c r="C4" t="s">
        <v>46</v>
      </c>
      <c r="D4" s="1" t="s">
        <v>47</v>
      </c>
      <c r="E4" s="2" t="s">
        <v>48</v>
      </c>
      <c r="F4" s="2"/>
      <c r="G4" s="2"/>
      <c r="H4" s="2" t="s">
        <v>5</v>
      </c>
      <c r="I4" s="2"/>
      <c r="J4" s="2"/>
      <c r="K4" s="2" t="s">
        <v>5</v>
      </c>
      <c r="L4" s="2" t="s">
        <v>5</v>
      </c>
      <c r="M4" s="2"/>
      <c r="N4" s="2" t="s">
        <v>49</v>
      </c>
      <c r="O4" s="2" t="s">
        <v>50</v>
      </c>
      <c r="P4" s="2" t="s">
        <v>48</v>
      </c>
      <c r="Q4" s="2" t="s">
        <v>48</v>
      </c>
      <c r="R4" s="2" t="s">
        <v>48</v>
      </c>
      <c r="S4" s="2" t="s">
        <v>48</v>
      </c>
      <c r="T4" s="2" t="s">
        <v>48</v>
      </c>
      <c r="U4" s="2" t="s">
        <v>48</v>
      </c>
      <c r="V4" s="2" t="s">
        <v>48</v>
      </c>
      <c r="W4" s="2" t="s">
        <v>48</v>
      </c>
      <c r="X4" s="2" t="s">
        <v>48</v>
      </c>
      <c r="Y4" s="2" t="s">
        <v>48</v>
      </c>
      <c r="Z4" s="5">
        <v>30317</v>
      </c>
      <c r="AA4" s="6">
        <v>42339</v>
      </c>
      <c r="AB4" s="2"/>
      <c r="AC4" s="2" t="s">
        <v>8</v>
      </c>
      <c r="AD4" s="2" t="s">
        <v>9</v>
      </c>
      <c r="AE4" s="2" t="s">
        <v>51</v>
      </c>
      <c r="AF4" s="2" t="s">
        <v>52</v>
      </c>
      <c r="AG4" s="2"/>
      <c r="AH4" s="2" t="s">
        <v>35</v>
      </c>
      <c r="AI4" s="2" t="s">
        <v>53</v>
      </c>
      <c r="AJ4" s="2" t="s">
        <v>52</v>
      </c>
      <c r="AK4" s="2"/>
      <c r="AL4" s="2" t="s">
        <v>54</v>
      </c>
      <c r="AM4" s="2" t="s">
        <v>52</v>
      </c>
      <c r="AN4" s="2"/>
      <c r="AO4" s="2" t="s">
        <v>55</v>
      </c>
      <c r="AP4" s="2" t="s">
        <v>52</v>
      </c>
      <c r="AQ4" s="2"/>
      <c r="AR4" s="2" t="s">
        <v>56</v>
      </c>
      <c r="AS4" s="2" t="s">
        <v>52</v>
      </c>
      <c r="AT4" s="2"/>
      <c r="AU4" s="2" t="s">
        <v>57</v>
      </c>
      <c r="AV4" s="2" t="s">
        <v>58</v>
      </c>
      <c r="AW4" s="2"/>
      <c r="AX4" s="2"/>
      <c r="AY4" s="2" t="s">
        <v>59</v>
      </c>
      <c r="AZ4" s="2" t="s">
        <v>60</v>
      </c>
      <c r="BA4" s="2" t="s">
        <v>61</v>
      </c>
      <c r="BB4" s="2" t="s">
        <v>62</v>
      </c>
      <c r="BC4" s="2" t="s">
        <v>63</v>
      </c>
      <c r="BD4" s="7" t="s">
        <v>64</v>
      </c>
      <c r="BE4" s="2" t="s">
        <v>65</v>
      </c>
      <c r="BF4" s="2"/>
      <c r="BG4" s="2"/>
      <c r="BH4" s="2"/>
      <c r="BI4" s="2" t="s">
        <v>5</v>
      </c>
      <c r="BJ4" s="2"/>
      <c r="BK4" s="2"/>
      <c r="BL4" s="2"/>
      <c r="BM4" s="2"/>
      <c r="BN4" s="2" t="s">
        <v>5</v>
      </c>
      <c r="BO4" s="2" t="s">
        <v>5</v>
      </c>
      <c r="BP4" s="2"/>
      <c r="BQ4" s="2"/>
      <c r="BR4" s="2"/>
      <c r="BS4" s="2" t="s">
        <v>46</v>
      </c>
      <c r="BT4" s="2" t="s">
        <v>20</v>
      </c>
      <c r="BU4" s="2" t="s">
        <v>9</v>
      </c>
      <c r="BV4" s="2" t="s">
        <v>21</v>
      </c>
      <c r="BW4" s="2"/>
      <c r="BX4" s="2"/>
      <c r="BY4" s="2"/>
      <c r="BZ4" s="2"/>
      <c r="CA4" s="8">
        <v>38050</v>
      </c>
      <c r="CB4" s="2" t="s">
        <v>43</v>
      </c>
      <c r="CC4" s="2" t="s">
        <v>66</v>
      </c>
      <c r="CD4" s="2"/>
      <c r="CE4" s="2"/>
      <c r="CF4" s="2" t="s">
        <v>23</v>
      </c>
      <c r="CG4" s="2" t="s">
        <v>24</v>
      </c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3">
        <f t="shared" si="0"/>
        <v>32.916666666666664</v>
      </c>
      <c r="CZ4" s="3">
        <f t="shared" si="1"/>
        <v>0.75</v>
      </c>
      <c r="DA4" s="3">
        <f t="shared" si="2"/>
        <v>0.33333333333333331</v>
      </c>
      <c r="DB4" s="3">
        <f t="shared" si="3"/>
        <v>0.8571428571428571</v>
      </c>
      <c r="DC4" s="3">
        <f t="shared" si="4"/>
        <v>0.5</v>
      </c>
      <c r="DD4" s="3">
        <f t="shared" si="5"/>
        <v>0.5</v>
      </c>
      <c r="DE4" s="3">
        <f t="shared" si="6"/>
        <v>1</v>
      </c>
      <c r="DF4" s="3">
        <f t="shared" si="7"/>
        <v>1</v>
      </c>
      <c r="DG4" s="3">
        <f t="shared" si="8"/>
        <v>0.5714285714285714</v>
      </c>
      <c r="DH4" s="3">
        <f t="shared" si="9"/>
        <v>0</v>
      </c>
      <c r="DI4" s="3">
        <f t="shared" si="10"/>
        <v>1</v>
      </c>
      <c r="DJ4" s="3">
        <f t="shared" si="11"/>
        <v>0</v>
      </c>
      <c r="DK4" s="3">
        <f t="shared" si="12"/>
        <v>0.66666666666666663</v>
      </c>
      <c r="DL4" s="3">
        <f t="shared" si="13"/>
        <v>0.5982142857142857</v>
      </c>
      <c r="DM4" s="2" t="str">
        <f t="shared" si="14"/>
        <v>0.05 x 0.05 deg</v>
      </c>
      <c r="DN4" s="2" t="str">
        <f t="shared" si="14"/>
        <v>n/a</v>
      </c>
      <c r="DO4" s="2" t="str">
        <f t="shared" si="14"/>
        <v>hourly, daily and monthly</v>
      </c>
      <c r="DP4" s="2" t="str">
        <f t="shared" si="14"/>
        <v>rms 3.0 K_x000D_bias 1.5 K</v>
      </c>
      <c r="DQ4" s="2" t="str">
        <f t="shared" si="14"/>
        <v>0.5 K/decade</v>
      </c>
      <c r="DR4" s="9">
        <v>1</v>
      </c>
      <c r="DS4" s="3">
        <f t="shared" si="15"/>
        <v>1</v>
      </c>
      <c r="DT4" s="2" t="str">
        <f t="shared" si="16"/>
        <v>Climate Modelling; Land Surface Flux Closure Studies</v>
      </c>
      <c r="DU4" s="3">
        <f>SUM(CY4/30,DL4,DR4,DS4)</f>
        <v>3.6954365079365079</v>
      </c>
    </row>
    <row r="5" spans="1:125" ht="30" customHeight="1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3">
        <f>AVERAGE(CY2:CY4)</f>
        <v>21.444444444444443</v>
      </c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>
        <f>AVERAGE(DL2:DL4)</f>
        <v>0.62599206349206338</v>
      </c>
      <c r="DM5" s="2"/>
      <c r="DN5" s="2"/>
      <c r="DO5" s="2"/>
      <c r="DP5" s="2"/>
      <c r="DQ5" s="2"/>
      <c r="DR5" s="10">
        <f>AVERAGE(DR2:DR4)</f>
        <v>0.6</v>
      </c>
      <c r="DS5" s="3">
        <f>AVERAGE(DS2:DS4)</f>
        <v>0.66666666666666663</v>
      </c>
      <c r="DT5" s="2"/>
      <c r="DU5" s="3">
        <f>AVERAGE(DU2:DU4)</f>
        <v>2.6074735449735447</v>
      </c>
    </row>
    <row r="7" spans="1:125">
      <c r="E7" t="s">
        <v>182</v>
      </c>
    </row>
  </sheetData>
  <phoneticPr fontId="2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cp:lastPrinted>2015-03-23T12:07:59Z</cp:lastPrinted>
  <dcterms:created xsi:type="dcterms:W3CDTF">2015-03-23T12:05:21Z</dcterms:created>
  <dcterms:modified xsi:type="dcterms:W3CDTF">2015-03-26T22:31:16Z</dcterms:modified>
</cp:coreProperties>
</file>