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kjones\Desktop\"/>
    </mc:Choice>
  </mc:AlternateContent>
  <bookViews>
    <workbookView xWindow="0" yWindow="0" windowWidth="14370" windowHeight="7875" tabRatio="631" activeTab="6"/>
  </bookViews>
  <sheets>
    <sheet name="Summary" sheetId="1" r:id="rId1"/>
    <sheet name="ASI" sheetId="3" r:id="rId2"/>
    <sheet name="CNES (SPOT)" sheetId="4" r:id="rId3"/>
    <sheet name="CNES (Pleiades)" sheetId="5" r:id="rId4"/>
    <sheet name="CSA" sheetId="6" r:id="rId5"/>
    <sheet name="ESA" sheetId="7" r:id="rId6"/>
    <sheet name="DLR" sheetId="8" r:id="rId7"/>
    <sheet name="JAXA" sheetId="9" r:id="rId8"/>
    <sheet name="NASA" sheetId="10" r:id="rId9"/>
    <sheet name="NOAA" sheetId="11" r:id="rId10"/>
    <sheet name="USGS" sheetId="12" r:id="rId11"/>
  </sheets>
  <definedNames>
    <definedName name="_xlnm.Print_Area" localSheetId="3">'CNES (Pleiades)'!$A$1:$Q$15</definedName>
  </definedNames>
  <calcPr calcId="152511"/>
</workbook>
</file>

<file path=xl/calcChain.xml><?xml version="1.0" encoding="utf-8"?>
<calcChain xmlns="http://schemas.openxmlformats.org/spreadsheetml/2006/main">
  <c r="L14" i="6" l="1"/>
  <c r="K14" i="6"/>
  <c r="B14" i="6"/>
  <c r="P9" i="6"/>
  <c r="O9" i="6"/>
  <c r="N9" i="6"/>
  <c r="L9" i="6"/>
  <c r="J9" i="6"/>
  <c r="I9" i="6"/>
  <c r="H9" i="6"/>
  <c r="G9" i="6"/>
  <c r="E9" i="6"/>
  <c r="Q13" i="6"/>
  <c r="Q12" i="6"/>
  <c r="Q11" i="6"/>
  <c r="Q10" i="6"/>
  <c r="Q8" i="6"/>
  <c r="Q7" i="6"/>
  <c r="Q6" i="6"/>
  <c r="Q5" i="6"/>
  <c r="G4" i="6"/>
  <c r="E4" i="6"/>
  <c r="E15" i="6" s="1"/>
  <c r="P4" i="6"/>
  <c r="P14" i="6" s="1"/>
  <c r="O4" i="6"/>
  <c r="O14" i="6" s="1"/>
  <c r="N4" i="6"/>
  <c r="N14" i="6" s="1"/>
  <c r="C4" i="6"/>
  <c r="N15" i="6" l="1"/>
  <c r="O15" i="6"/>
  <c r="P15" i="6"/>
  <c r="C14" i="6"/>
  <c r="E14" i="6"/>
  <c r="O9" i="1"/>
  <c r="P4" i="1"/>
  <c r="O4" i="1"/>
  <c r="Q13" i="3" l="1"/>
  <c r="Q12" i="3"/>
  <c r="Q11" i="3"/>
  <c r="Q10" i="3"/>
  <c r="I9" i="3"/>
  <c r="F9" i="3"/>
  <c r="Q8" i="3"/>
  <c r="Q7" i="3"/>
  <c r="H6" i="3"/>
  <c r="Q6" i="3" s="1"/>
  <c r="H5" i="3"/>
  <c r="Q5" i="3" s="1"/>
  <c r="M4" i="3"/>
  <c r="M15" i="3" s="1"/>
  <c r="L4" i="3"/>
  <c r="L15" i="3" s="1"/>
  <c r="K4" i="3"/>
  <c r="J4" i="3"/>
  <c r="I4" i="3"/>
  <c r="I15" i="3" s="1"/>
  <c r="G4" i="3"/>
  <c r="F4" i="3"/>
  <c r="D4" i="3"/>
  <c r="C4" i="3"/>
  <c r="B4" i="3"/>
  <c r="Q9" i="3" l="1"/>
  <c r="J15" i="3"/>
  <c r="K15" i="3"/>
  <c r="D15" i="3"/>
  <c r="F15" i="3"/>
  <c r="C15" i="3"/>
  <c r="G15" i="3"/>
  <c r="B15" i="3"/>
  <c r="H4" i="3"/>
  <c r="H15" i="3" s="1"/>
  <c r="Q15" i="3" l="1"/>
  <c r="Q4" i="3"/>
  <c r="P13" i="1" l="1"/>
  <c r="O13" i="1"/>
  <c r="P12" i="1"/>
  <c r="O12" i="1"/>
  <c r="P11" i="1"/>
  <c r="O11" i="1"/>
  <c r="P10" i="1"/>
  <c r="O10" i="1"/>
  <c r="P9" i="1"/>
  <c r="P8" i="1"/>
  <c r="O8" i="1"/>
  <c r="P7" i="1"/>
  <c r="O7" i="1"/>
  <c r="P6" i="1"/>
  <c r="O6" i="1"/>
  <c r="P5" i="1"/>
  <c r="O5" i="1"/>
  <c r="Q5" i="9"/>
  <c r="Q6" i="9"/>
  <c r="Q7" i="9"/>
  <c r="Q8" i="9"/>
  <c r="Q10" i="9"/>
  <c r="Q11" i="9"/>
  <c r="Q12" i="9"/>
  <c r="Q13" i="9"/>
  <c r="O14" i="1" l="1"/>
  <c r="P14" i="1"/>
  <c r="M4" i="6"/>
  <c r="L4" i="6"/>
  <c r="K4" i="6"/>
  <c r="G14" i="6"/>
  <c r="C9" i="6"/>
  <c r="D4" i="6"/>
  <c r="D14" i="6" s="1"/>
  <c r="M14" i="6" l="1"/>
  <c r="D9" i="1"/>
  <c r="D6" i="1" l="1"/>
  <c r="L15" i="6" l="1"/>
  <c r="D15" i="6"/>
  <c r="F14" i="6"/>
  <c r="M9" i="6"/>
  <c r="M15" i="6" s="1"/>
  <c r="K9" i="6"/>
  <c r="K15" i="6" s="1"/>
  <c r="J7" i="1"/>
  <c r="I7" i="1"/>
  <c r="H7" i="1"/>
  <c r="G7" i="1"/>
  <c r="F9" i="6"/>
  <c r="C7" i="1"/>
  <c r="J4" i="6"/>
  <c r="J14" i="6" s="1"/>
  <c r="I4" i="6"/>
  <c r="I14" i="6" s="1"/>
  <c r="H4" i="6"/>
  <c r="F4" i="6"/>
  <c r="B4" i="6"/>
  <c r="C9" i="1"/>
  <c r="F9" i="1"/>
  <c r="G9" i="1"/>
  <c r="H9" i="1"/>
  <c r="J9" i="1"/>
  <c r="K9" i="1"/>
  <c r="L9" i="1"/>
  <c r="M9" i="1"/>
  <c r="C4" i="1"/>
  <c r="D4" i="1"/>
  <c r="F4" i="1"/>
  <c r="G4" i="1"/>
  <c r="H4" i="1"/>
  <c r="I4" i="1"/>
  <c r="J4" i="1"/>
  <c r="K4" i="1"/>
  <c r="L4" i="1"/>
  <c r="M4" i="1"/>
  <c r="K13" i="1"/>
  <c r="L7" i="1"/>
  <c r="D7" i="1"/>
  <c r="B7" i="1"/>
  <c r="B4" i="12"/>
  <c r="B9" i="12"/>
  <c r="B13" i="1" s="1"/>
  <c r="C4" i="12"/>
  <c r="C9" i="12"/>
  <c r="C13" i="1" s="1"/>
  <c r="D4" i="12"/>
  <c r="D9" i="12"/>
  <c r="D13" i="1" s="1"/>
  <c r="F4" i="12"/>
  <c r="F9" i="12"/>
  <c r="F13" i="1" s="1"/>
  <c r="G4" i="12"/>
  <c r="G9" i="12"/>
  <c r="G13" i="1" s="1"/>
  <c r="H4" i="12"/>
  <c r="H9" i="12"/>
  <c r="H13" i="1" s="1"/>
  <c r="H15" i="12"/>
  <c r="I4" i="12"/>
  <c r="I9" i="12"/>
  <c r="I13" i="1" s="1"/>
  <c r="J4" i="12"/>
  <c r="J9" i="12"/>
  <c r="J13" i="1" s="1"/>
  <c r="K4" i="12"/>
  <c r="K9" i="12"/>
  <c r="L4" i="12"/>
  <c r="L9" i="12"/>
  <c r="L13" i="1" s="1"/>
  <c r="M4" i="12"/>
  <c r="M9" i="12"/>
  <c r="M13" i="1" s="1"/>
  <c r="B14" i="12"/>
  <c r="C14" i="12"/>
  <c r="D14" i="12"/>
  <c r="F14" i="12"/>
  <c r="G14" i="12"/>
  <c r="H14" i="12"/>
  <c r="I14" i="12"/>
  <c r="J14" i="12"/>
  <c r="K14" i="12"/>
  <c r="L14" i="12"/>
  <c r="M14" i="12"/>
  <c r="Q13" i="12"/>
  <c r="Q12" i="12"/>
  <c r="Q11" i="12"/>
  <c r="Q10" i="12"/>
  <c r="Q8" i="12"/>
  <c r="Q7" i="12"/>
  <c r="Q6" i="12"/>
  <c r="Q5" i="12"/>
  <c r="B4" i="11"/>
  <c r="B9" i="11"/>
  <c r="B12" i="1" s="1"/>
  <c r="B15" i="11"/>
  <c r="C4" i="11"/>
  <c r="C9" i="11"/>
  <c r="C12" i="1" s="1"/>
  <c r="D4" i="11"/>
  <c r="D9" i="11"/>
  <c r="D12" i="1" s="1"/>
  <c r="F4" i="11"/>
  <c r="F9" i="11"/>
  <c r="F12" i="1" s="1"/>
  <c r="G4" i="11"/>
  <c r="G9" i="11"/>
  <c r="G12" i="1" s="1"/>
  <c r="H4" i="11"/>
  <c r="H9" i="11"/>
  <c r="H12" i="1" s="1"/>
  <c r="I4" i="11"/>
  <c r="I9" i="11"/>
  <c r="I12" i="1" s="1"/>
  <c r="J4" i="11"/>
  <c r="J9" i="11"/>
  <c r="J12" i="1" s="1"/>
  <c r="K4" i="11"/>
  <c r="K9" i="11"/>
  <c r="K12" i="1" s="1"/>
  <c r="L4" i="11"/>
  <c r="L9" i="11"/>
  <c r="L12" i="1" s="1"/>
  <c r="M4" i="11"/>
  <c r="M9" i="11"/>
  <c r="M12" i="1" s="1"/>
  <c r="B14" i="11"/>
  <c r="C14" i="11"/>
  <c r="D14" i="11"/>
  <c r="F14" i="11"/>
  <c r="G14" i="11"/>
  <c r="H14" i="11"/>
  <c r="I14" i="11"/>
  <c r="J14" i="11"/>
  <c r="K14" i="11"/>
  <c r="L14" i="11"/>
  <c r="M14" i="11"/>
  <c r="Q13" i="11"/>
  <c r="Q12" i="11"/>
  <c r="Q11" i="11"/>
  <c r="Q10" i="11"/>
  <c r="Q8" i="11"/>
  <c r="Q7" i="11"/>
  <c r="Q6" i="11"/>
  <c r="Q5" i="11"/>
  <c r="B4" i="10"/>
  <c r="B9" i="10"/>
  <c r="B11" i="1" s="1"/>
  <c r="C4" i="10"/>
  <c r="C9" i="10"/>
  <c r="C11" i="1" s="1"/>
  <c r="D4" i="10"/>
  <c r="D9" i="10"/>
  <c r="D11" i="1" s="1"/>
  <c r="F4" i="10"/>
  <c r="F9" i="10"/>
  <c r="F11" i="1" s="1"/>
  <c r="G4" i="10"/>
  <c r="G9" i="10"/>
  <c r="G11" i="1" s="1"/>
  <c r="H4" i="10"/>
  <c r="H9" i="10"/>
  <c r="H11" i="1" s="1"/>
  <c r="I4" i="10"/>
  <c r="I9" i="10"/>
  <c r="I11" i="1" s="1"/>
  <c r="J4" i="10"/>
  <c r="J9" i="10"/>
  <c r="J11" i="1" s="1"/>
  <c r="K4" i="10"/>
  <c r="K9" i="10"/>
  <c r="K11" i="1" s="1"/>
  <c r="L4" i="10"/>
  <c r="L9" i="10"/>
  <c r="L11" i="1" s="1"/>
  <c r="M4" i="10"/>
  <c r="M9" i="10"/>
  <c r="M11" i="1" s="1"/>
  <c r="B14" i="10"/>
  <c r="C14" i="10"/>
  <c r="D14" i="10"/>
  <c r="F14" i="10"/>
  <c r="G14" i="10"/>
  <c r="H14" i="10"/>
  <c r="I14" i="10"/>
  <c r="J14" i="10"/>
  <c r="K14" i="10"/>
  <c r="L14" i="10"/>
  <c r="M14" i="10"/>
  <c r="Q13" i="10"/>
  <c r="Q12" i="10"/>
  <c r="Q11" i="10"/>
  <c r="Q10" i="10"/>
  <c r="Q8" i="10"/>
  <c r="Q7" i="10"/>
  <c r="Q6" i="10"/>
  <c r="Q5" i="10"/>
  <c r="B4" i="9"/>
  <c r="B9" i="9"/>
  <c r="C4" i="9"/>
  <c r="C9" i="9"/>
  <c r="C10" i="1" s="1"/>
  <c r="D4" i="9"/>
  <c r="D9" i="9"/>
  <c r="D10" i="1" s="1"/>
  <c r="F4" i="9"/>
  <c r="F9" i="9"/>
  <c r="F10" i="1" s="1"/>
  <c r="G4" i="9"/>
  <c r="G9" i="9"/>
  <c r="G10" i="1" s="1"/>
  <c r="H4" i="9"/>
  <c r="H9" i="9"/>
  <c r="H10" i="1" s="1"/>
  <c r="I4" i="9"/>
  <c r="I9" i="9"/>
  <c r="I10" i="1" s="1"/>
  <c r="J4" i="9"/>
  <c r="J9" i="9"/>
  <c r="J10" i="1" s="1"/>
  <c r="K4" i="9"/>
  <c r="K9" i="9"/>
  <c r="K10" i="1" s="1"/>
  <c r="L4" i="9"/>
  <c r="L9" i="9"/>
  <c r="L10" i="1" s="1"/>
  <c r="M4" i="9"/>
  <c r="M9" i="9"/>
  <c r="M10" i="1" s="1"/>
  <c r="B14" i="9"/>
  <c r="C14" i="9"/>
  <c r="D14" i="9"/>
  <c r="F14" i="9"/>
  <c r="G14" i="9"/>
  <c r="H14" i="9"/>
  <c r="I14" i="9"/>
  <c r="J14" i="9"/>
  <c r="K14" i="9"/>
  <c r="L14" i="9"/>
  <c r="M14" i="9"/>
  <c r="B4" i="7"/>
  <c r="B9" i="7"/>
  <c r="B8" i="1" s="1"/>
  <c r="C4" i="7"/>
  <c r="C9" i="7"/>
  <c r="C8" i="1" s="1"/>
  <c r="D4" i="7"/>
  <c r="D9" i="7"/>
  <c r="D8" i="1" s="1"/>
  <c r="F4" i="7"/>
  <c r="F9" i="7"/>
  <c r="F8" i="1" s="1"/>
  <c r="G4" i="7"/>
  <c r="G9" i="7"/>
  <c r="G8" i="1" s="1"/>
  <c r="H4" i="7"/>
  <c r="H9" i="7"/>
  <c r="H8" i="1" s="1"/>
  <c r="I4" i="7"/>
  <c r="I9" i="7"/>
  <c r="I8" i="1" s="1"/>
  <c r="J4" i="7"/>
  <c r="J9" i="7"/>
  <c r="J8" i="1" s="1"/>
  <c r="K4" i="7"/>
  <c r="K9" i="7"/>
  <c r="K8" i="1" s="1"/>
  <c r="L4" i="7"/>
  <c r="L9" i="7"/>
  <c r="L8" i="1" s="1"/>
  <c r="M4" i="7"/>
  <c r="M9" i="7"/>
  <c r="M8" i="1" s="1"/>
  <c r="B14" i="7"/>
  <c r="C14" i="7"/>
  <c r="D14" i="7"/>
  <c r="F14" i="7"/>
  <c r="G14" i="7"/>
  <c r="H14" i="7"/>
  <c r="I14" i="7"/>
  <c r="J14" i="7"/>
  <c r="K14" i="7"/>
  <c r="L14" i="7"/>
  <c r="M14" i="7"/>
  <c r="Q13" i="7"/>
  <c r="Q12" i="7"/>
  <c r="Q11" i="7"/>
  <c r="Q10" i="7"/>
  <c r="Q8" i="7"/>
  <c r="Q7" i="7"/>
  <c r="Q6" i="7"/>
  <c r="Q5" i="7"/>
  <c r="B9" i="5"/>
  <c r="B6" i="1" s="1"/>
  <c r="C9" i="5"/>
  <c r="C6" i="1" s="1"/>
  <c r="F9" i="5"/>
  <c r="F6" i="1" s="1"/>
  <c r="G4" i="5"/>
  <c r="G9" i="5"/>
  <c r="G6" i="1" s="1"/>
  <c r="H6" i="1"/>
  <c r="H15" i="5"/>
  <c r="I4" i="5"/>
  <c r="I9" i="5"/>
  <c r="I6" i="1" s="1"/>
  <c r="J4" i="5"/>
  <c r="J9" i="5"/>
  <c r="J6" i="1" s="1"/>
  <c r="K4" i="5"/>
  <c r="K9" i="5"/>
  <c r="K6" i="1" s="1"/>
  <c r="L4" i="5"/>
  <c r="L9" i="5"/>
  <c r="L6" i="1" s="1"/>
  <c r="M4" i="5"/>
  <c r="M9" i="5"/>
  <c r="M6" i="1" s="1"/>
  <c r="B14" i="5"/>
  <c r="C14" i="5"/>
  <c r="F14" i="5"/>
  <c r="G14" i="5"/>
  <c r="H14" i="5"/>
  <c r="I14" i="5"/>
  <c r="J14" i="5"/>
  <c r="K14" i="5"/>
  <c r="L14" i="5"/>
  <c r="M14" i="5"/>
  <c r="Q13" i="5"/>
  <c r="Q12" i="5"/>
  <c r="Q11" i="5"/>
  <c r="Q10" i="5"/>
  <c r="Q8" i="5"/>
  <c r="Q7" i="5"/>
  <c r="Q6" i="5"/>
  <c r="Q5" i="5"/>
  <c r="B4" i="4"/>
  <c r="B9" i="4"/>
  <c r="B5" i="1" s="1"/>
  <c r="B15" i="4"/>
  <c r="C4" i="4"/>
  <c r="C9" i="4"/>
  <c r="C5" i="1" s="1"/>
  <c r="D4" i="4"/>
  <c r="D9" i="4"/>
  <c r="D5" i="1" s="1"/>
  <c r="F4" i="4"/>
  <c r="F9" i="4"/>
  <c r="F5" i="1" s="1"/>
  <c r="G4" i="4"/>
  <c r="G9" i="4"/>
  <c r="G5" i="1" s="1"/>
  <c r="H4" i="4"/>
  <c r="H9" i="4"/>
  <c r="H5" i="1" s="1"/>
  <c r="I4" i="4"/>
  <c r="I9" i="4"/>
  <c r="I5" i="1" s="1"/>
  <c r="J4" i="4"/>
  <c r="J9" i="4"/>
  <c r="J5" i="1" s="1"/>
  <c r="K4" i="4"/>
  <c r="K9" i="4"/>
  <c r="K5" i="1" s="1"/>
  <c r="L4" i="4"/>
  <c r="L9" i="4"/>
  <c r="L5" i="1" s="1"/>
  <c r="M4" i="4"/>
  <c r="M9" i="4"/>
  <c r="M5" i="1" s="1"/>
  <c r="B14" i="4"/>
  <c r="C14" i="4"/>
  <c r="D14" i="4"/>
  <c r="F14" i="4"/>
  <c r="G14" i="4"/>
  <c r="H14" i="4"/>
  <c r="I14" i="4"/>
  <c r="J14" i="4"/>
  <c r="K14" i="4"/>
  <c r="L14" i="4"/>
  <c r="M14" i="4"/>
  <c r="Q13" i="4"/>
  <c r="Q12" i="4"/>
  <c r="Q11" i="4"/>
  <c r="Q10" i="4"/>
  <c r="Q8" i="4"/>
  <c r="Q7" i="4"/>
  <c r="Q6" i="4"/>
  <c r="Q5" i="4"/>
  <c r="H15" i="10" l="1"/>
  <c r="C15" i="10"/>
  <c r="B15" i="6"/>
  <c r="Q4" i="6"/>
  <c r="Q14" i="6"/>
  <c r="F7" i="1"/>
  <c r="F14" i="1" s="1"/>
  <c r="Q9" i="6"/>
  <c r="Q7" i="1" s="1"/>
  <c r="Q4" i="9"/>
  <c r="K15" i="4"/>
  <c r="B15" i="9"/>
  <c r="B15" i="12"/>
  <c r="B10" i="1"/>
  <c r="Q9" i="9"/>
  <c r="Q10" i="1" s="1"/>
  <c r="L15" i="11"/>
  <c r="B4" i="1"/>
  <c r="Q4" i="1" s="1"/>
  <c r="K15" i="11"/>
  <c r="Q9" i="1"/>
  <c r="Q14" i="9"/>
  <c r="H15" i="11"/>
  <c r="H15" i="7"/>
  <c r="C15" i="7"/>
  <c r="H15" i="4"/>
  <c r="Q9" i="10"/>
  <c r="Q11" i="1" s="1"/>
  <c r="G15" i="7"/>
  <c r="B15" i="5"/>
  <c r="G15" i="10"/>
  <c r="B15" i="10"/>
  <c r="H15" i="9"/>
  <c r="L15" i="12"/>
  <c r="K7" i="1"/>
  <c r="G15" i="5"/>
  <c r="L15" i="10"/>
  <c r="K15" i="12"/>
  <c r="C15" i="9"/>
  <c r="I9" i="1"/>
  <c r="I14" i="1" s="1"/>
  <c r="K15" i="9"/>
  <c r="C15" i="12"/>
  <c r="Q9" i="12"/>
  <c r="Q13" i="1" s="1"/>
  <c r="M7" i="1"/>
  <c r="M14" i="1" s="1"/>
  <c r="I15" i="6"/>
  <c r="C15" i="4"/>
  <c r="L15" i="5"/>
  <c r="L15" i="7"/>
  <c r="G15" i="12"/>
  <c r="G15" i="4"/>
  <c r="K15" i="5"/>
  <c r="K15" i="7"/>
  <c r="G15" i="9"/>
  <c r="C15" i="11"/>
  <c r="B15" i="7"/>
  <c r="K15" i="10"/>
  <c r="G15" i="11"/>
  <c r="Q9" i="11"/>
  <c r="Q12" i="1" s="1"/>
  <c r="Q9" i="4"/>
  <c r="Q5" i="1" s="1"/>
  <c r="L15" i="4"/>
  <c r="Q9" i="7"/>
  <c r="Q8" i="1" s="1"/>
  <c r="L15" i="9"/>
  <c r="G15" i="6"/>
  <c r="C15" i="5"/>
  <c r="H15" i="6"/>
  <c r="Q9" i="5"/>
  <c r="Q6" i="1" s="1"/>
  <c r="L14" i="1"/>
  <c r="G14" i="1"/>
  <c r="M15" i="4"/>
  <c r="J15" i="4"/>
  <c r="M15" i="5"/>
  <c r="J15" i="5"/>
  <c r="Q4" i="5"/>
  <c r="M15" i="7"/>
  <c r="J15" i="7"/>
  <c r="M15" i="9"/>
  <c r="M15" i="10"/>
  <c r="J15" i="10"/>
  <c r="Q4" i="12"/>
  <c r="Q14" i="4"/>
  <c r="I15" i="4"/>
  <c r="F15" i="4"/>
  <c r="Q14" i="5"/>
  <c r="I15" i="5"/>
  <c r="F15" i="5"/>
  <c r="Q14" i="7"/>
  <c r="I15" i="7"/>
  <c r="F15" i="7"/>
  <c r="I15" i="9"/>
  <c r="F15" i="9"/>
  <c r="Q14" i="10"/>
  <c r="I15" i="10"/>
  <c r="F15" i="10"/>
  <c r="Q14" i="11"/>
  <c r="I15" i="11"/>
  <c r="F15" i="11"/>
  <c r="Q14" i="12"/>
  <c r="I15" i="12"/>
  <c r="F15" i="12"/>
  <c r="Q4" i="4"/>
  <c r="Q4" i="7"/>
  <c r="J15" i="9"/>
  <c r="Q4" i="10"/>
  <c r="M15" i="11"/>
  <c r="J15" i="11"/>
  <c r="Q4" i="11"/>
  <c r="M15" i="12"/>
  <c r="J15" i="12"/>
  <c r="D14" i="1"/>
  <c r="J14" i="1"/>
  <c r="C14" i="1"/>
  <c r="H14" i="1"/>
  <c r="C15" i="6"/>
  <c r="D15" i="4"/>
  <c r="D15" i="5"/>
  <c r="D15" i="7"/>
  <c r="D15" i="9"/>
  <c r="D15" i="10"/>
  <c r="D15" i="11"/>
  <c r="D15" i="12"/>
  <c r="F15" i="6"/>
  <c r="J15" i="6"/>
  <c r="Q15" i="6" l="1"/>
  <c r="Q14" i="1"/>
  <c r="Q15" i="9"/>
  <c r="B14" i="1"/>
  <c r="K14" i="1"/>
  <c r="Q15" i="12"/>
  <c r="Q15" i="7"/>
  <c r="Q15" i="4"/>
  <c r="Q15" i="10"/>
  <c r="Q15" i="11"/>
  <c r="Q15" i="5"/>
</calcChain>
</file>

<file path=xl/comments1.xml><?xml version="1.0" encoding="utf-8"?>
<comments xmlns="http://schemas.openxmlformats.org/spreadsheetml/2006/main">
  <authors>
    <author>Danzeglocke, Jens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For objective C, Lefkada Earthquake, 65 scenes were requested and permitted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Besides these up to 400 TSX scenes, access to some experimental TanDEM observations has been given. 
(Numbers are not included here)</t>
        </r>
      </text>
    </comment>
  </commentList>
</comments>
</file>

<file path=xl/sharedStrings.xml><?xml version="1.0" encoding="utf-8"?>
<sst xmlns="http://schemas.openxmlformats.org/spreadsheetml/2006/main" count="339" uniqueCount="51">
  <si>
    <t>ASI</t>
  </si>
  <si>
    <t>CNES (SPOT)</t>
  </si>
  <si>
    <t>CNES (Pleiades)</t>
  </si>
  <si>
    <t>CSA</t>
  </si>
  <si>
    <t>ESA</t>
  </si>
  <si>
    <t>DLR</t>
  </si>
  <si>
    <t>JAXA</t>
  </si>
  <si>
    <t>NASA</t>
  </si>
  <si>
    <t>NOAA</t>
  </si>
  <si>
    <t>USGS</t>
  </si>
  <si>
    <t>Volcano Pilot</t>
  </si>
  <si>
    <t>Recovery Observatory</t>
  </si>
  <si>
    <t>GSNL Hawaii</t>
  </si>
  <si>
    <t>GSNL Iceland</t>
  </si>
  <si>
    <t>GSNL Marmara</t>
  </si>
  <si>
    <t>GSNL Ecuador</t>
  </si>
  <si>
    <t>GSNL New Zealand</t>
  </si>
  <si>
    <t>Flood Pilot</t>
  </si>
  <si>
    <t>Total</t>
  </si>
  <si>
    <t>Quota total</t>
  </si>
  <si>
    <t>Expended total</t>
  </si>
  <si>
    <t>Remaining total</t>
  </si>
  <si>
    <t>Remaining this year (2014)</t>
  </si>
  <si>
    <t>*in each box # images to date</t>
  </si>
  <si>
    <t>Summary sheet (number of images contributed to date per agency per pilot)</t>
  </si>
  <si>
    <t>Seismic Pilot</t>
  </si>
  <si>
    <t>Data policy remarks:</t>
  </si>
  <si>
    <t xml:space="preserve">     Quota 2014</t>
  </si>
  <si>
    <t xml:space="preserve">     Quota 2015</t>
  </si>
  <si>
    <t xml:space="preserve">     Quota 2016</t>
  </si>
  <si>
    <t xml:space="preserve">     Quota 2017</t>
  </si>
  <si>
    <t xml:space="preserve">     Expended 2014</t>
  </si>
  <si>
    <t xml:space="preserve">     Expended 2015</t>
  </si>
  <si>
    <t xml:space="preserve">     Expended 2016</t>
  </si>
  <si>
    <t xml:space="preserve">     Expended 2017</t>
  </si>
  <si>
    <t>GSNL Etna</t>
  </si>
  <si>
    <t>GSNL Vesuvio</t>
  </si>
  <si>
    <t>GSNL Iceland updated end of november 2014</t>
  </si>
  <si>
    <t>murf 0052</t>
  </si>
  <si>
    <t>not supported</t>
  </si>
  <si>
    <t>Nepal Earthquake Event Supersite</t>
  </si>
  <si>
    <t>Sinabung Indonesia Event Supersite</t>
  </si>
  <si>
    <t>last update reflects status of 31 Dec. 2015</t>
  </si>
  <si>
    <t>?</t>
  </si>
  <si>
    <t>Unused quota of one year will usually be available in teh following year, and so on. I.e. the yearly quotas given in the table do not have a huge relevance.</t>
  </si>
  <si>
    <t>Landslide Pilot</t>
  </si>
  <si>
    <t>TBD</t>
  </si>
  <si>
    <t>GSNL Greece</t>
  </si>
  <si>
    <r>
      <rPr>
        <sz val="9"/>
        <rFont val="Calibri"/>
        <family val="2"/>
        <scheme val="minor"/>
      </rPr>
      <t>No general data quota established. Quota evaluated on case by case per proposal.</t>
    </r>
    <r>
      <rPr>
        <sz val="9"/>
        <color rgb="FF1F497D"/>
        <rFont val="Calibri"/>
        <family val="2"/>
        <scheme val="minor"/>
      </rPr>
      <t xml:space="preserve"> </t>
    </r>
  </si>
  <si>
    <t>Remaining this year (2016)</t>
  </si>
  <si>
    <t>5294&amp;5325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</si>
</sst>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206"/>
      <name val="Calibri"/>
      <family val="2"/>
    </font>
    <font>
      <b/>
      <sz val="12"/>
      <color indexed="206"/>
      <name val="Calibri"/>
      <family val="2"/>
    </font>
    <font>
      <sz val="12"/>
      <color rgb="FF3366FF"/>
      <name val="Calibri"/>
      <family val="2"/>
      <scheme val="minor"/>
    </font>
    <font>
      <sz val="9"/>
      <color rgb="FF1F497D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7" fillId="0" borderId="0" xfId="0" applyFont="1"/>
    <xf numFmtId="0" fontId="12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1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C1" zoomScale="75" zoomScaleNormal="75" workbookViewId="0">
      <selection activeCell="O9" sqref="O9"/>
    </sheetView>
  </sheetViews>
  <sheetFormatPr defaultColWidth="11.25" defaultRowHeight="15.75" x14ac:dyDescent="0.25"/>
  <cols>
    <col min="1" max="1" width="17.2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24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0</v>
      </c>
      <c r="B4" s="11">
        <f>ASI!B9</f>
        <v>105</v>
      </c>
      <c r="C4" s="12">
        <f>ASI!C9</f>
        <v>302</v>
      </c>
      <c r="D4" s="12">
        <f>ASI!D9</f>
        <v>661</v>
      </c>
      <c r="E4" s="12"/>
      <c r="F4" s="12">
        <f>ASI!F9</f>
        <v>17</v>
      </c>
      <c r="G4" s="12">
        <f>ASI!G9</f>
        <v>342</v>
      </c>
      <c r="H4" s="12">
        <f>ASI!H9</f>
        <v>1497</v>
      </c>
      <c r="I4" s="12">
        <f>ASI!I9</f>
        <v>418</v>
      </c>
      <c r="J4" s="12">
        <f>ASI!J9</f>
        <v>285</v>
      </c>
      <c r="K4" s="12">
        <f>ASI!K9</f>
        <v>467</v>
      </c>
      <c r="L4" s="12">
        <f>ASI!L9</f>
        <v>306</v>
      </c>
      <c r="M4" s="12">
        <f>ASI!M9</f>
        <v>339</v>
      </c>
      <c r="N4" s="12"/>
      <c r="O4" s="12">
        <f>ASI!O9</f>
        <v>0</v>
      </c>
      <c r="P4" s="12">
        <f>ASI!P9</f>
        <v>0</v>
      </c>
      <c r="Q4" s="9">
        <f>SUM(B4:P4)</f>
        <v>4739</v>
      </c>
    </row>
    <row r="5" spans="1:17" ht="19.899999999999999" customHeight="1" x14ac:dyDescent="0.25">
      <c r="A5" s="1" t="s">
        <v>1</v>
      </c>
      <c r="B5" s="12">
        <f>'CNES (SPOT)'!B9</f>
        <v>0</v>
      </c>
      <c r="C5" s="12">
        <f>'CNES (SPOT)'!C9</f>
        <v>0</v>
      </c>
      <c r="D5" s="12">
        <f>'CNES (SPOT)'!D9</f>
        <v>0</v>
      </c>
      <c r="E5" s="12"/>
      <c r="F5" s="12">
        <f>'CNES (SPOT)'!F9</f>
        <v>0</v>
      </c>
      <c r="G5" s="12">
        <f>'CNES (SPOT)'!G9</f>
        <v>0</v>
      </c>
      <c r="H5" s="12">
        <f>'CNES (SPOT)'!H9</f>
        <v>0</v>
      </c>
      <c r="I5" s="12">
        <f>'CNES (SPOT)'!I9</f>
        <v>0</v>
      </c>
      <c r="J5" s="12">
        <f>'CNES (SPOT)'!J9</f>
        <v>0</v>
      </c>
      <c r="K5" s="12">
        <f>'CNES (SPOT)'!K9</f>
        <v>0</v>
      </c>
      <c r="L5" s="12">
        <f>'CNES (SPOT)'!L9</f>
        <v>0</v>
      </c>
      <c r="M5" s="12">
        <f>'CNES (SPOT)'!M9</f>
        <v>0</v>
      </c>
      <c r="N5" s="12"/>
      <c r="O5" s="12">
        <f>'CNES (SPOT)'!O9</f>
        <v>0</v>
      </c>
      <c r="P5" s="12">
        <f>'CNES (SPOT)'!P9</f>
        <v>0</v>
      </c>
      <c r="Q5" s="12">
        <f>'CNES (SPOT)'!Q9</f>
        <v>0</v>
      </c>
    </row>
    <row r="6" spans="1:17" ht="19.899999999999999" customHeight="1" x14ac:dyDescent="0.25">
      <c r="A6" s="1" t="s">
        <v>2</v>
      </c>
      <c r="B6" s="12">
        <f>'CNES (Pleiades)'!B9</f>
        <v>5</v>
      </c>
      <c r="C6" s="12">
        <f>'CNES (Pleiades)'!C9</f>
        <v>0</v>
      </c>
      <c r="D6" s="12">
        <f>'CNES (Pleiades)'!D9</f>
        <v>1</v>
      </c>
      <c r="E6" s="12"/>
      <c r="F6" s="12">
        <f>'CNES (Pleiades)'!F9</f>
        <v>0</v>
      </c>
      <c r="G6" s="12">
        <f>'CNES (Pleiades)'!G9</f>
        <v>0</v>
      </c>
      <c r="H6" s="12">
        <f>'CNES (Pleiades)'!H9</f>
        <v>1.5</v>
      </c>
      <c r="I6" s="12">
        <f>'CNES (Pleiades)'!I9</f>
        <v>0</v>
      </c>
      <c r="J6" s="12">
        <f>'CNES (Pleiades)'!J9</f>
        <v>0</v>
      </c>
      <c r="K6" s="12">
        <f>'CNES (Pleiades)'!K9</f>
        <v>0</v>
      </c>
      <c r="L6" s="12">
        <f>'CNES (Pleiades)'!L9</f>
        <v>0</v>
      </c>
      <c r="M6" s="12">
        <f>'CNES (Pleiades)'!M9</f>
        <v>0</v>
      </c>
      <c r="N6" s="12"/>
      <c r="O6" s="12">
        <f>'CNES (Pleiades)'!O9</f>
        <v>0</v>
      </c>
      <c r="P6" s="12">
        <f>'CNES (Pleiades)'!P9</f>
        <v>0</v>
      </c>
      <c r="Q6" s="12">
        <f>'CNES (Pleiades)'!Q9</f>
        <v>7.5</v>
      </c>
    </row>
    <row r="7" spans="1:17" ht="19.899999999999999" customHeight="1" x14ac:dyDescent="0.25">
      <c r="A7" s="1" t="s">
        <v>3</v>
      </c>
      <c r="B7" s="12">
        <f>CSA!B9</f>
        <v>234</v>
      </c>
      <c r="C7" s="12">
        <f>CSA!C9</f>
        <v>6</v>
      </c>
      <c r="D7" s="12">
        <f>CSA!D9</f>
        <v>270</v>
      </c>
      <c r="E7" s="12"/>
      <c r="F7" s="12">
        <f>CSA!F9</f>
        <v>0</v>
      </c>
      <c r="G7" s="12">
        <f>CSA!G9</f>
        <v>452</v>
      </c>
      <c r="H7" s="12">
        <f>CSA!H9</f>
        <v>165</v>
      </c>
      <c r="I7" s="12">
        <f>CSA!I9</f>
        <v>0</v>
      </c>
      <c r="J7" s="12">
        <f>CSA!J9</f>
        <v>14</v>
      </c>
      <c r="K7" s="12">
        <f>CSA!K9</f>
        <v>0</v>
      </c>
      <c r="L7" s="12">
        <f>CSA!L9</f>
        <v>0</v>
      </c>
      <c r="M7" s="12">
        <f>CSA!M9</f>
        <v>51</v>
      </c>
      <c r="N7" s="12"/>
      <c r="O7" s="12">
        <f>CSA!O9</f>
        <v>22</v>
      </c>
      <c r="P7" s="12">
        <f>CSA!P9</f>
        <v>20</v>
      </c>
      <c r="Q7" s="12">
        <f>CSA!Q9</f>
        <v>1234</v>
      </c>
    </row>
    <row r="8" spans="1:17" ht="19.899999999999999" customHeight="1" x14ac:dyDescent="0.25">
      <c r="A8" s="1" t="s">
        <v>4</v>
      </c>
      <c r="B8" s="12">
        <f>ESA!B9</f>
        <v>0</v>
      </c>
      <c r="C8" s="12">
        <f>ESA!C9</f>
        <v>0</v>
      </c>
      <c r="D8" s="12">
        <f>ESA!D9</f>
        <v>0</v>
      </c>
      <c r="E8" s="12"/>
      <c r="F8" s="12">
        <f>ESA!F9</f>
        <v>0</v>
      </c>
      <c r="G8" s="12">
        <f>ESA!G9</f>
        <v>0</v>
      </c>
      <c r="H8" s="12">
        <f>ESA!H9</f>
        <v>0</v>
      </c>
      <c r="I8" s="12">
        <f>ESA!I9</f>
        <v>0</v>
      </c>
      <c r="J8" s="12">
        <f>ESA!J9</f>
        <v>0</v>
      </c>
      <c r="K8" s="12">
        <f>ESA!K9</f>
        <v>0</v>
      </c>
      <c r="L8" s="12">
        <f>ESA!L9</f>
        <v>0</v>
      </c>
      <c r="M8" s="12">
        <f>ESA!M9</f>
        <v>0</v>
      </c>
      <c r="N8" s="12"/>
      <c r="O8" s="12">
        <f>ESA!O9</f>
        <v>0</v>
      </c>
      <c r="P8" s="12">
        <f>ESA!P9</f>
        <v>0</v>
      </c>
      <c r="Q8" s="12">
        <f>ESA!Q9</f>
        <v>0</v>
      </c>
    </row>
    <row r="9" spans="1:17" ht="19.899999999999999" customHeight="1" x14ac:dyDescent="0.25">
      <c r="A9" s="1" t="s">
        <v>5</v>
      </c>
      <c r="B9" s="14" t="s">
        <v>39</v>
      </c>
      <c r="C9" s="12">
        <f>DLR!C9</f>
        <v>0</v>
      </c>
      <c r="D9" s="12">
        <f>DLR!D9</f>
        <v>71</v>
      </c>
      <c r="E9" s="12"/>
      <c r="F9" s="12">
        <f>DLR!F9</f>
        <v>0</v>
      </c>
      <c r="G9" s="12">
        <f>DLR!G9</f>
        <v>10</v>
      </c>
      <c r="H9" s="12">
        <f>DLR!H9</f>
        <v>494</v>
      </c>
      <c r="I9" s="12">
        <f>DLR!I9</f>
        <v>24</v>
      </c>
      <c r="J9" s="12">
        <f>DLR!J9</f>
        <v>70</v>
      </c>
      <c r="K9" s="12">
        <f>DLR!K9</f>
        <v>227</v>
      </c>
      <c r="L9" s="12">
        <f>DLR!L9</f>
        <v>40</v>
      </c>
      <c r="M9" s="12">
        <f>DLR!M9</f>
        <v>79</v>
      </c>
      <c r="N9" s="12"/>
      <c r="O9" s="12">
        <f>DLR!O9</f>
        <v>0</v>
      </c>
      <c r="P9" s="12">
        <f>DLR!P9</f>
        <v>0</v>
      </c>
      <c r="Q9" s="12">
        <f>DLR!Q9</f>
        <v>1015</v>
      </c>
    </row>
    <row r="10" spans="1:17" ht="19.899999999999999" customHeight="1" x14ac:dyDescent="0.25">
      <c r="A10" s="1" t="s">
        <v>6</v>
      </c>
      <c r="B10" s="12">
        <f>JAXA!B9</f>
        <v>0</v>
      </c>
      <c r="C10" s="12">
        <f>JAXA!C9</f>
        <v>0</v>
      </c>
      <c r="D10" s="12">
        <f>JAXA!D9</f>
        <v>0</v>
      </c>
      <c r="E10" s="12"/>
      <c r="F10" s="12">
        <f>JAXA!F9</f>
        <v>0</v>
      </c>
      <c r="G10" s="12">
        <f>JAXA!G9</f>
        <v>0</v>
      </c>
      <c r="H10" s="12">
        <f>JAXA!H9</f>
        <v>0</v>
      </c>
      <c r="I10" s="12">
        <f>JAXA!I9</f>
        <v>0</v>
      </c>
      <c r="J10" s="12">
        <f>JAXA!J9</f>
        <v>0</v>
      </c>
      <c r="K10" s="12">
        <f>JAXA!K9</f>
        <v>0</v>
      </c>
      <c r="L10" s="12">
        <f>JAXA!L9</f>
        <v>0</v>
      </c>
      <c r="M10" s="12">
        <f>JAXA!M9</f>
        <v>0</v>
      </c>
      <c r="N10" s="12"/>
      <c r="O10" s="12">
        <f>JAXA!O9</f>
        <v>0</v>
      </c>
      <c r="P10" s="12">
        <f>JAXA!P9</f>
        <v>0</v>
      </c>
      <c r="Q10" s="12">
        <f>JAXA!Q9</f>
        <v>0</v>
      </c>
    </row>
    <row r="11" spans="1:17" ht="19.899999999999999" customHeight="1" x14ac:dyDescent="0.25">
      <c r="A11" s="1" t="s">
        <v>7</v>
      </c>
      <c r="B11" s="12">
        <f>NASA!B9</f>
        <v>0</v>
      </c>
      <c r="C11" s="12">
        <f>NASA!C9</f>
        <v>0</v>
      </c>
      <c r="D11" s="12">
        <f>NASA!D9</f>
        <v>0</v>
      </c>
      <c r="E11" s="12"/>
      <c r="F11" s="12">
        <f>NASA!F9</f>
        <v>0</v>
      </c>
      <c r="G11" s="12">
        <f>NASA!G9</f>
        <v>0</v>
      </c>
      <c r="H11" s="12">
        <f>NASA!H9</f>
        <v>0</v>
      </c>
      <c r="I11" s="12">
        <f>NASA!I9</f>
        <v>0</v>
      </c>
      <c r="J11" s="12">
        <f>NASA!J9</f>
        <v>0</v>
      </c>
      <c r="K11" s="12">
        <f>NASA!K9</f>
        <v>0</v>
      </c>
      <c r="L11" s="12">
        <f>NASA!L9</f>
        <v>0</v>
      </c>
      <c r="M11" s="12">
        <f>NASA!M9</f>
        <v>0</v>
      </c>
      <c r="N11" s="12"/>
      <c r="O11" s="12">
        <f>NASA!O9</f>
        <v>0</v>
      </c>
      <c r="P11" s="12">
        <f>NASA!P9</f>
        <v>0</v>
      </c>
      <c r="Q11" s="12">
        <f>NASA!Q9</f>
        <v>0</v>
      </c>
    </row>
    <row r="12" spans="1:17" ht="19.899999999999999" customHeight="1" x14ac:dyDescent="0.25">
      <c r="A12" s="1" t="s">
        <v>8</v>
      </c>
      <c r="B12" s="12">
        <f>NOAA!B9</f>
        <v>0</v>
      </c>
      <c r="C12" s="12">
        <f>NOAA!C9</f>
        <v>0</v>
      </c>
      <c r="D12" s="12">
        <f>NOAA!D9</f>
        <v>0</v>
      </c>
      <c r="E12" s="12"/>
      <c r="F12" s="12">
        <f>NOAA!F9</f>
        <v>0</v>
      </c>
      <c r="G12" s="12">
        <f>NOAA!G9</f>
        <v>0</v>
      </c>
      <c r="H12" s="12">
        <f>NOAA!H9</f>
        <v>0</v>
      </c>
      <c r="I12" s="12">
        <f>NOAA!I9</f>
        <v>0</v>
      </c>
      <c r="J12" s="12">
        <f>NOAA!J9</f>
        <v>0</v>
      </c>
      <c r="K12" s="12">
        <f>NOAA!K9</f>
        <v>0</v>
      </c>
      <c r="L12" s="12">
        <f>NOAA!L9</f>
        <v>0</v>
      </c>
      <c r="M12" s="12">
        <f>NOAA!M9</f>
        <v>0</v>
      </c>
      <c r="N12" s="12"/>
      <c r="O12" s="12">
        <f>NOAA!O9</f>
        <v>0</v>
      </c>
      <c r="P12" s="12">
        <f>NOAA!P9</f>
        <v>0</v>
      </c>
      <c r="Q12" s="12">
        <f>NOAA!Q9</f>
        <v>0</v>
      </c>
    </row>
    <row r="13" spans="1:17" ht="19.899999999999999" customHeight="1" x14ac:dyDescent="0.25">
      <c r="A13" s="1" t="s">
        <v>9</v>
      </c>
      <c r="B13" s="12">
        <f>USGS!B9</f>
        <v>0</v>
      </c>
      <c r="C13" s="12">
        <f>USGS!C9</f>
        <v>0</v>
      </c>
      <c r="D13" s="12">
        <f>USGS!D9</f>
        <v>0</v>
      </c>
      <c r="E13" s="12"/>
      <c r="F13" s="12">
        <f>USGS!F9</f>
        <v>0</v>
      </c>
      <c r="G13" s="12">
        <f>USGS!G9</f>
        <v>0</v>
      </c>
      <c r="H13" s="12">
        <f>USGS!H9</f>
        <v>0</v>
      </c>
      <c r="I13" s="12">
        <f>USGS!I9</f>
        <v>0</v>
      </c>
      <c r="J13" s="12">
        <f>USGS!J9</f>
        <v>0</v>
      </c>
      <c r="K13" s="12">
        <f>USGS!K9</f>
        <v>0</v>
      </c>
      <c r="L13" s="12">
        <f>USGS!L9</f>
        <v>0</v>
      </c>
      <c r="M13" s="12">
        <f>USGS!M9</f>
        <v>0</v>
      </c>
      <c r="N13" s="12"/>
      <c r="O13" s="12">
        <f>USGS!O9</f>
        <v>0</v>
      </c>
      <c r="P13" s="12">
        <f>USGS!P9</f>
        <v>0</v>
      </c>
      <c r="Q13" s="12">
        <f>USGS!Q9</f>
        <v>0</v>
      </c>
    </row>
    <row r="14" spans="1:17" ht="19.899999999999999" customHeight="1" x14ac:dyDescent="0.25">
      <c r="A14" s="1" t="s">
        <v>20</v>
      </c>
      <c r="B14" s="9">
        <f>SUM(B4:B13)</f>
        <v>344</v>
      </c>
      <c r="C14" s="9">
        <f t="shared" ref="C14:Q14" si="0">SUM(C4:C13)</f>
        <v>308</v>
      </c>
      <c r="D14" s="9">
        <f t="shared" si="0"/>
        <v>1003</v>
      </c>
      <c r="E14" s="9"/>
      <c r="F14" s="9">
        <f t="shared" si="0"/>
        <v>17</v>
      </c>
      <c r="G14" s="9">
        <f t="shared" si="0"/>
        <v>804</v>
      </c>
      <c r="H14" s="9">
        <f t="shared" si="0"/>
        <v>2157.5</v>
      </c>
      <c r="I14" s="9">
        <f t="shared" si="0"/>
        <v>442</v>
      </c>
      <c r="J14" s="9">
        <f t="shared" si="0"/>
        <v>369</v>
      </c>
      <c r="K14" s="9">
        <f t="shared" si="0"/>
        <v>694</v>
      </c>
      <c r="L14" s="9">
        <f t="shared" si="0"/>
        <v>346</v>
      </c>
      <c r="M14" s="9">
        <f t="shared" si="0"/>
        <v>469</v>
      </c>
      <c r="N14" s="9"/>
      <c r="O14" s="9">
        <f t="shared" si="0"/>
        <v>22</v>
      </c>
      <c r="P14" s="9">
        <f t="shared" si="0"/>
        <v>20</v>
      </c>
      <c r="Q14" s="9">
        <f t="shared" si="0"/>
        <v>6995.5</v>
      </c>
    </row>
    <row r="17" spans="2:2" x14ac:dyDescent="0.25">
      <c r="B17" s="8" t="s">
        <v>23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F1" workbookViewId="0">
      <selection activeCell="N3" sqref="N3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8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4" sqref="N4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9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O5" sqref="O5:P15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1" t="s">
        <v>0</v>
      </c>
      <c r="B1" s="19"/>
      <c r="C1" s="19"/>
      <c r="D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</row>
    <row r="2" spans="1:17" ht="15" customHeight="1" x14ac:dyDescent="0.35">
      <c r="A2" s="21"/>
      <c r="B2" s="19"/>
      <c r="C2" s="19"/>
      <c r="D2" s="19"/>
      <c r="F2" s="19"/>
      <c r="G2" s="19"/>
      <c r="H2" s="19"/>
      <c r="I2" s="19"/>
      <c r="J2" s="19"/>
      <c r="K2" s="19"/>
      <c r="L2" s="19"/>
      <c r="M2" s="19"/>
      <c r="O2" s="19"/>
      <c r="P2" s="19"/>
      <c r="Q2" s="19"/>
    </row>
    <row r="3" spans="1:17" ht="63" x14ac:dyDescent="0.25">
      <c r="A3" s="19"/>
      <c r="B3" s="22" t="s">
        <v>17</v>
      </c>
      <c r="C3" s="22" t="s">
        <v>25</v>
      </c>
      <c r="D3" s="22" t="s">
        <v>10</v>
      </c>
      <c r="E3" s="22" t="s">
        <v>45</v>
      </c>
      <c r="F3" s="22" t="s">
        <v>11</v>
      </c>
      <c r="G3" s="22" t="s">
        <v>12</v>
      </c>
      <c r="H3" s="22" t="s">
        <v>13</v>
      </c>
      <c r="I3" s="22" t="s">
        <v>35</v>
      </c>
      <c r="J3" s="22" t="s">
        <v>36</v>
      </c>
      <c r="K3" s="22" t="s">
        <v>14</v>
      </c>
      <c r="L3" s="22" t="s">
        <v>15</v>
      </c>
      <c r="M3" s="22" t="s">
        <v>16</v>
      </c>
      <c r="N3" s="22" t="s">
        <v>47</v>
      </c>
      <c r="O3" s="22" t="s">
        <v>41</v>
      </c>
      <c r="P3" s="22" t="s">
        <v>40</v>
      </c>
      <c r="Q3" s="22" t="s">
        <v>18</v>
      </c>
    </row>
    <row r="4" spans="1:17" ht="19.899999999999999" customHeight="1" x14ac:dyDescent="0.25">
      <c r="A4" s="20" t="s">
        <v>19</v>
      </c>
      <c r="B4" s="23">
        <f t="shared" ref="B4:M4" si="0">SUM(B5:B8)</f>
        <v>900</v>
      </c>
      <c r="C4" s="23">
        <f t="shared" si="0"/>
        <v>900</v>
      </c>
      <c r="D4" s="23">
        <f t="shared" si="0"/>
        <v>900</v>
      </c>
      <c r="E4" s="23"/>
      <c r="F4" s="23">
        <f t="shared" si="0"/>
        <v>600</v>
      </c>
      <c r="G4" s="23">
        <f t="shared" si="0"/>
        <v>850</v>
      </c>
      <c r="H4" s="23">
        <f t="shared" si="0"/>
        <v>1700</v>
      </c>
      <c r="I4" s="23">
        <f t="shared" si="0"/>
        <v>650</v>
      </c>
      <c r="J4" s="23">
        <f t="shared" si="0"/>
        <v>500</v>
      </c>
      <c r="K4" s="23">
        <f t="shared" si="0"/>
        <v>800</v>
      </c>
      <c r="L4" s="23">
        <f t="shared" si="0"/>
        <v>400</v>
      </c>
      <c r="M4" s="23">
        <f t="shared" si="0"/>
        <v>400</v>
      </c>
      <c r="N4" s="23"/>
      <c r="O4" s="23"/>
      <c r="P4" s="23"/>
      <c r="Q4" s="25">
        <f t="shared" ref="Q4:Q13" si="1">SUM(B4:P4)</f>
        <v>8600</v>
      </c>
    </row>
    <row r="5" spans="1:17" ht="19.899999999999999" customHeight="1" x14ac:dyDescent="0.25">
      <c r="A5" s="24" t="s">
        <v>27</v>
      </c>
      <c r="B5" s="19">
        <v>300</v>
      </c>
      <c r="C5" s="19">
        <v>300</v>
      </c>
      <c r="D5" s="19">
        <v>300</v>
      </c>
      <c r="F5" s="19">
        <v>0</v>
      </c>
      <c r="G5" s="19">
        <v>100</v>
      </c>
      <c r="H5" s="19">
        <f>300+500</f>
        <v>800</v>
      </c>
      <c r="I5" s="19"/>
      <c r="J5" s="19"/>
      <c r="K5" s="19"/>
      <c r="L5" s="19"/>
      <c r="M5" s="19"/>
      <c r="O5" s="19"/>
      <c r="P5" s="19"/>
      <c r="Q5" s="25">
        <f t="shared" si="1"/>
        <v>1800</v>
      </c>
    </row>
    <row r="6" spans="1:17" ht="19.899999999999999" customHeight="1" x14ac:dyDescent="0.25">
      <c r="A6" s="24" t="s">
        <v>28</v>
      </c>
      <c r="B6" s="19">
        <v>300</v>
      </c>
      <c r="C6" s="19">
        <v>300</v>
      </c>
      <c r="D6" s="19">
        <v>300</v>
      </c>
      <c r="F6" s="19">
        <v>200</v>
      </c>
      <c r="G6" s="27">
        <v>250</v>
      </c>
      <c r="H6" s="19">
        <f>300</f>
        <v>300</v>
      </c>
      <c r="I6" s="19">
        <v>500</v>
      </c>
      <c r="J6" s="19">
        <v>350</v>
      </c>
      <c r="K6" s="19">
        <v>600</v>
      </c>
      <c r="L6" s="19">
        <v>200</v>
      </c>
      <c r="M6" s="19">
        <v>200</v>
      </c>
      <c r="O6" s="19"/>
      <c r="P6" s="19"/>
      <c r="Q6" s="25">
        <f t="shared" si="1"/>
        <v>3500</v>
      </c>
    </row>
    <row r="7" spans="1:17" ht="19.899999999999999" customHeight="1" x14ac:dyDescent="0.25">
      <c r="A7" s="24" t="s">
        <v>29</v>
      </c>
      <c r="B7" s="19">
        <v>300</v>
      </c>
      <c r="C7" s="19">
        <v>300</v>
      </c>
      <c r="D7" s="19">
        <v>300</v>
      </c>
      <c r="F7" s="19">
        <v>200</v>
      </c>
      <c r="G7" s="27">
        <v>250</v>
      </c>
      <c r="H7" s="19">
        <v>300</v>
      </c>
      <c r="I7" s="19">
        <v>150</v>
      </c>
      <c r="J7" s="19">
        <v>150</v>
      </c>
      <c r="K7" s="19">
        <v>200</v>
      </c>
      <c r="L7" s="19">
        <v>200</v>
      </c>
      <c r="M7" s="19">
        <v>200</v>
      </c>
      <c r="O7" s="19"/>
      <c r="P7" s="19"/>
      <c r="Q7" s="25">
        <f t="shared" si="1"/>
        <v>2550</v>
      </c>
    </row>
    <row r="8" spans="1:17" ht="19.899999999999999" customHeight="1" x14ac:dyDescent="0.25">
      <c r="A8" s="24" t="s">
        <v>30</v>
      </c>
      <c r="B8" s="19"/>
      <c r="C8" s="19"/>
      <c r="D8" s="19"/>
      <c r="F8" s="19">
        <v>200</v>
      </c>
      <c r="G8" s="27">
        <v>250</v>
      </c>
      <c r="H8" s="19">
        <v>300</v>
      </c>
      <c r="I8" s="19"/>
      <c r="J8" s="19"/>
      <c r="K8" s="19"/>
      <c r="L8" s="19"/>
      <c r="M8" s="19"/>
      <c r="O8" s="19"/>
      <c r="P8" s="19"/>
      <c r="Q8" s="25">
        <f t="shared" si="1"/>
        <v>750</v>
      </c>
    </row>
    <row r="9" spans="1:17" ht="19.899999999999999" customHeight="1" x14ac:dyDescent="0.25">
      <c r="A9" s="20" t="s">
        <v>20</v>
      </c>
      <c r="B9" s="19">
        <v>105</v>
      </c>
      <c r="C9" s="19">
        <v>302</v>
      </c>
      <c r="D9" s="19">
        <v>661</v>
      </c>
      <c r="F9" s="19">
        <f t="shared" ref="C9:K9" si="2">SUM(F10:F13)</f>
        <v>17</v>
      </c>
      <c r="G9" s="19">
        <v>342</v>
      </c>
      <c r="H9" s="19">
        <v>1497</v>
      </c>
      <c r="I9" s="19">
        <f t="shared" si="2"/>
        <v>418</v>
      </c>
      <c r="J9" s="19">
        <v>285</v>
      </c>
      <c r="K9" s="19">
        <v>467</v>
      </c>
      <c r="L9" s="19">
        <v>306</v>
      </c>
      <c r="M9" s="19">
        <v>339</v>
      </c>
      <c r="O9" s="19"/>
      <c r="P9" s="19"/>
      <c r="Q9" s="25">
        <f t="shared" si="1"/>
        <v>4739</v>
      </c>
    </row>
    <row r="10" spans="1:17" ht="19.899999999999999" customHeight="1" x14ac:dyDescent="0.25">
      <c r="A10" s="24" t="s">
        <v>31</v>
      </c>
      <c r="B10" s="19">
        <v>0</v>
      </c>
      <c r="C10" s="19">
        <v>9</v>
      </c>
      <c r="D10" s="19">
        <v>130</v>
      </c>
      <c r="F10" s="19"/>
      <c r="G10" s="19">
        <v>72</v>
      </c>
      <c r="H10" s="19">
        <v>716</v>
      </c>
      <c r="I10" s="19"/>
      <c r="J10" s="19"/>
      <c r="K10" s="19"/>
      <c r="L10" s="19"/>
      <c r="M10" s="19"/>
      <c r="O10" s="19"/>
      <c r="P10" s="19"/>
      <c r="Q10" s="25">
        <f t="shared" si="1"/>
        <v>927</v>
      </c>
    </row>
    <row r="11" spans="1:17" ht="19.899999999999999" customHeight="1" x14ac:dyDescent="0.25">
      <c r="A11" s="24" t="s">
        <v>32</v>
      </c>
      <c r="B11" s="19">
        <v>89</v>
      </c>
      <c r="C11" s="19">
        <v>114</v>
      </c>
      <c r="D11" s="19">
        <v>238</v>
      </c>
      <c r="F11" s="19">
        <v>17</v>
      </c>
      <c r="G11" s="19">
        <v>134</v>
      </c>
      <c r="H11" s="19">
        <v>369</v>
      </c>
      <c r="I11" s="19">
        <v>418</v>
      </c>
      <c r="J11" s="19">
        <v>257</v>
      </c>
      <c r="K11" s="19">
        <v>467</v>
      </c>
      <c r="L11" s="19">
        <v>134</v>
      </c>
      <c r="M11" s="19">
        <v>134</v>
      </c>
      <c r="O11" s="19"/>
      <c r="P11" s="19"/>
      <c r="Q11" s="25">
        <f t="shared" si="1"/>
        <v>2371</v>
      </c>
    </row>
    <row r="12" spans="1:17" ht="19.899999999999999" customHeight="1" x14ac:dyDescent="0.25">
      <c r="A12" s="24" t="s">
        <v>33</v>
      </c>
      <c r="B12" s="19">
        <v>16</v>
      </c>
      <c r="C12" s="19">
        <v>179</v>
      </c>
      <c r="D12" s="19">
        <v>293</v>
      </c>
      <c r="F12" s="19"/>
      <c r="G12" s="19">
        <v>136</v>
      </c>
      <c r="H12" s="19">
        <v>412</v>
      </c>
      <c r="I12" s="19"/>
      <c r="J12" s="19">
        <v>28</v>
      </c>
      <c r="K12" s="19"/>
      <c r="L12" s="19">
        <v>172</v>
      </c>
      <c r="M12" s="19">
        <v>172</v>
      </c>
      <c r="O12" s="19"/>
      <c r="P12" s="19"/>
      <c r="Q12" s="25">
        <f t="shared" si="1"/>
        <v>1408</v>
      </c>
    </row>
    <row r="13" spans="1:17" ht="19.899999999999999" customHeight="1" x14ac:dyDescent="0.25">
      <c r="A13" s="24" t="s">
        <v>34</v>
      </c>
      <c r="B13" s="19"/>
      <c r="C13" s="19"/>
      <c r="D13" s="19"/>
      <c r="F13" s="19"/>
      <c r="G13" s="19"/>
      <c r="H13" s="19"/>
      <c r="I13" s="19"/>
      <c r="J13" s="19"/>
      <c r="K13" s="19"/>
      <c r="L13" s="19"/>
      <c r="M13" s="19"/>
      <c r="O13" s="19"/>
      <c r="P13" s="19"/>
      <c r="Q13" s="25">
        <f t="shared" si="1"/>
        <v>0</v>
      </c>
    </row>
    <row r="14" spans="1:17" ht="19.899999999999999" customHeight="1" x14ac:dyDescent="0.25">
      <c r="A14" s="20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0"/>
    </row>
    <row r="15" spans="1:17" ht="19.899999999999999" customHeight="1" x14ac:dyDescent="0.25">
      <c r="A15" s="20" t="s">
        <v>21</v>
      </c>
      <c r="B15" s="20">
        <f t="shared" ref="B15:P15" si="3">B4-B9</f>
        <v>795</v>
      </c>
      <c r="C15" s="20">
        <f t="shared" si="3"/>
        <v>598</v>
      </c>
      <c r="D15" s="20">
        <f t="shared" si="3"/>
        <v>239</v>
      </c>
      <c r="E15" s="20"/>
      <c r="F15" s="20">
        <f t="shared" si="3"/>
        <v>583</v>
      </c>
      <c r="G15" s="20">
        <f t="shared" si="3"/>
        <v>508</v>
      </c>
      <c r="H15" s="20">
        <f t="shared" si="3"/>
        <v>203</v>
      </c>
      <c r="I15" s="20">
        <f t="shared" si="3"/>
        <v>232</v>
      </c>
      <c r="J15" s="20">
        <f t="shared" si="3"/>
        <v>215</v>
      </c>
      <c r="K15" s="20">
        <f t="shared" si="3"/>
        <v>333</v>
      </c>
      <c r="L15" s="20">
        <f t="shared" si="3"/>
        <v>94</v>
      </c>
      <c r="M15" s="20">
        <f t="shared" si="3"/>
        <v>61</v>
      </c>
      <c r="N15" s="20"/>
      <c r="O15" s="20"/>
      <c r="P15" s="20"/>
      <c r="Q15" s="20">
        <f>SUM(B15:P15)</f>
        <v>3861</v>
      </c>
    </row>
    <row r="19" spans="1:2" ht="97.15" customHeight="1" x14ac:dyDescent="0.25">
      <c r="A19" s="10" t="s">
        <v>26</v>
      </c>
      <c r="B19" s="17"/>
    </row>
    <row r="20" spans="1:2" x14ac:dyDescent="0.25">
      <c r="B20" s="17" t="s">
        <v>37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3" sqref="N3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1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69" zoomScaleNormal="69" workbookViewId="0">
      <selection activeCell="N3" sqref="N3"/>
    </sheetView>
  </sheetViews>
  <sheetFormatPr defaultColWidth="11.25" defaultRowHeight="15.75" x14ac:dyDescent="0.25"/>
  <cols>
    <col min="1" max="1" width="25.75" customWidth="1"/>
    <col min="2" max="2" width="9.5" customWidth="1"/>
    <col min="3" max="3" width="8.5" customWidth="1"/>
    <col min="4" max="4" width="7.75" customWidth="1"/>
    <col min="5" max="5" width="7.75" style="19" customWidth="1"/>
    <col min="6" max="6" width="8.375" customWidth="1"/>
    <col min="7" max="7" width="6.125" customWidth="1"/>
    <col min="8" max="8" width="7.75" customWidth="1"/>
    <col min="9" max="9" width="7.875" customWidth="1"/>
    <col min="10" max="10" width="6.125" customWidth="1"/>
    <col min="11" max="11" width="5.5" customWidth="1"/>
    <col min="12" max="12" width="5.75" customWidth="1"/>
    <col min="13" max="13" width="7.75" customWidth="1"/>
    <col min="14" max="14" width="7.75" style="19" customWidth="1"/>
    <col min="15" max="16" width="14.25" style="15" customWidth="1"/>
  </cols>
  <sheetData>
    <row r="1" spans="1:17" ht="23.25" x14ac:dyDescent="0.35">
      <c r="A1" s="2" t="s">
        <v>2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v>50</v>
      </c>
      <c r="C4" s="4">
        <v>50</v>
      </c>
      <c r="D4" s="4">
        <v>50</v>
      </c>
      <c r="E4" s="23"/>
      <c r="F4" s="4">
        <v>50</v>
      </c>
      <c r="G4" s="4">
        <f t="shared" ref="G4:M4" si="0">SUM(G5:G8)</f>
        <v>0</v>
      </c>
      <c r="H4" s="4">
        <v>8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208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5</v>
      </c>
      <c r="C9">
        <f t="shared" ref="C9:M9" si="2">SUM(C10:C13)</f>
        <v>0</v>
      </c>
      <c r="D9">
        <v>1</v>
      </c>
      <c r="F9">
        <f t="shared" si="2"/>
        <v>0</v>
      </c>
      <c r="G9">
        <f t="shared" si="2"/>
        <v>0</v>
      </c>
      <c r="H9">
        <v>1.5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7.5</v>
      </c>
    </row>
    <row r="10" spans="1:17" ht="19.899999999999999" customHeight="1" x14ac:dyDescent="0.25">
      <c r="A10" s="5" t="s">
        <v>31</v>
      </c>
      <c r="B10">
        <v>5</v>
      </c>
      <c r="D10">
        <v>1</v>
      </c>
      <c r="Q10" s="1">
        <f t="shared" ref="Q10:Q13" si="3">SUM(B10:M10)</f>
        <v>6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-5</v>
      </c>
      <c r="C14" s="7">
        <f t="shared" si="4"/>
        <v>0</v>
      </c>
      <c r="D14" s="7"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-5</v>
      </c>
    </row>
    <row r="15" spans="1:17" ht="19.899999999999999" customHeight="1" x14ac:dyDescent="0.25">
      <c r="A15" s="1" t="s">
        <v>21</v>
      </c>
      <c r="B15" s="1">
        <f t="shared" ref="B15:M15" si="5">B4-B9</f>
        <v>45</v>
      </c>
      <c r="C15" s="1">
        <f t="shared" si="5"/>
        <v>50</v>
      </c>
      <c r="D15" s="1">
        <f t="shared" si="5"/>
        <v>49</v>
      </c>
      <c r="E15" s="20"/>
      <c r="F15" s="1">
        <f t="shared" si="5"/>
        <v>50</v>
      </c>
      <c r="G15" s="1">
        <f t="shared" si="5"/>
        <v>0</v>
      </c>
      <c r="H15" s="1">
        <f t="shared" si="5"/>
        <v>6.5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200.5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0" zoomScaleNormal="80" workbookViewId="0">
      <selection activeCell="O21" sqref="O21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3</v>
      </c>
    </row>
    <row r="2" spans="1:17" ht="15" customHeight="1" x14ac:dyDescent="0.35">
      <c r="A2" s="2"/>
      <c r="B2" s="12" t="s">
        <v>38</v>
      </c>
      <c r="C2" s="12" t="s">
        <v>50</v>
      </c>
      <c r="D2" s="12">
        <v>5297</v>
      </c>
      <c r="E2" s="12" t="s">
        <v>46</v>
      </c>
      <c r="F2" s="12"/>
      <c r="G2" s="12">
        <v>5208</v>
      </c>
      <c r="H2" s="12">
        <v>5237</v>
      </c>
      <c r="I2" s="12">
        <v>5302</v>
      </c>
      <c r="J2" s="12">
        <v>5303</v>
      </c>
      <c r="K2" s="12">
        <v>5304</v>
      </c>
      <c r="L2" s="12">
        <v>5310</v>
      </c>
      <c r="M2" s="12">
        <v>5311</v>
      </c>
      <c r="N2" s="12">
        <v>5340</v>
      </c>
      <c r="O2" s="12">
        <v>5288</v>
      </c>
      <c r="P2" s="12">
        <v>5320</v>
      </c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460</v>
      </c>
      <c r="C4" s="4">
        <f>SUM(C5:C8)</f>
        <v>19</v>
      </c>
      <c r="D4" s="4">
        <f t="shared" ref="D4:P4" si="0">SUM(D5:D8)</f>
        <v>270</v>
      </c>
      <c r="E4" s="23">
        <f t="shared" si="0"/>
        <v>260</v>
      </c>
      <c r="F4" s="4">
        <f t="shared" si="0"/>
        <v>0</v>
      </c>
      <c r="G4" s="23">
        <f t="shared" si="0"/>
        <v>452</v>
      </c>
      <c r="H4" s="4">
        <f t="shared" si="0"/>
        <v>320</v>
      </c>
      <c r="I4" s="4">
        <f t="shared" si="0"/>
        <v>60</v>
      </c>
      <c r="J4" s="4">
        <f t="shared" si="0"/>
        <v>60</v>
      </c>
      <c r="K4" s="4">
        <f t="shared" si="0"/>
        <v>121</v>
      </c>
      <c r="L4" s="4">
        <f t="shared" si="0"/>
        <v>56</v>
      </c>
      <c r="M4" s="4">
        <f t="shared" si="0"/>
        <v>100</v>
      </c>
      <c r="N4" s="23">
        <f t="shared" si="0"/>
        <v>120</v>
      </c>
      <c r="O4" s="23">
        <f t="shared" si="0"/>
        <v>40</v>
      </c>
      <c r="P4" s="23">
        <f t="shared" si="0"/>
        <v>84</v>
      </c>
      <c r="Q4" s="6">
        <f>SUM(B4:P4)</f>
        <v>2422</v>
      </c>
    </row>
    <row r="5" spans="1:17" ht="19.899999999999999" customHeight="1" x14ac:dyDescent="0.25">
      <c r="A5" s="5" t="s">
        <v>27</v>
      </c>
      <c r="B5">
        <v>460</v>
      </c>
      <c r="C5">
        <v>2</v>
      </c>
      <c r="D5">
        <v>100</v>
      </c>
      <c r="G5">
        <v>452</v>
      </c>
      <c r="Q5" s="28">
        <f t="shared" ref="Q5:Q15" si="1">SUM(B5:P5)</f>
        <v>1014</v>
      </c>
    </row>
    <row r="6" spans="1:17" ht="19.899999999999999" customHeight="1" x14ac:dyDescent="0.25">
      <c r="A6" s="5" t="s">
        <v>28</v>
      </c>
      <c r="C6">
        <v>2</v>
      </c>
      <c r="D6">
        <v>170</v>
      </c>
      <c r="H6">
        <v>160</v>
      </c>
      <c r="I6">
        <v>30</v>
      </c>
      <c r="J6">
        <v>30</v>
      </c>
      <c r="K6">
        <v>121</v>
      </c>
      <c r="M6">
        <v>100</v>
      </c>
      <c r="O6" s="15">
        <v>40</v>
      </c>
      <c r="P6" s="15">
        <v>84</v>
      </c>
      <c r="Q6" s="28">
        <f t="shared" si="1"/>
        <v>737</v>
      </c>
    </row>
    <row r="7" spans="1:17" ht="19.899999999999999" customHeight="1" x14ac:dyDescent="0.25">
      <c r="A7" s="5" t="s">
        <v>29</v>
      </c>
      <c r="C7">
        <v>15</v>
      </c>
      <c r="E7" s="19">
        <v>260</v>
      </c>
      <c r="H7">
        <v>160</v>
      </c>
      <c r="I7">
        <v>30</v>
      </c>
      <c r="J7">
        <v>30</v>
      </c>
      <c r="L7">
        <v>56</v>
      </c>
      <c r="N7" s="19">
        <v>120</v>
      </c>
      <c r="Q7" s="28">
        <f t="shared" si="1"/>
        <v>671</v>
      </c>
    </row>
    <row r="8" spans="1:17" ht="19.899999999999999" customHeight="1" x14ac:dyDescent="0.25">
      <c r="A8" s="5" t="s">
        <v>30</v>
      </c>
      <c r="Q8" s="28">
        <f t="shared" si="1"/>
        <v>0</v>
      </c>
    </row>
    <row r="9" spans="1:17" s="20" customFormat="1" ht="19.899999999999999" customHeight="1" x14ac:dyDescent="0.25">
      <c r="A9" s="20" t="s">
        <v>20</v>
      </c>
      <c r="B9" s="20">
        <v>234</v>
      </c>
      <c r="C9" s="20">
        <f t="shared" ref="C9:M9" si="2">SUM(C10:C13)</f>
        <v>6</v>
      </c>
      <c r="D9" s="20">
        <v>270</v>
      </c>
      <c r="E9" s="20">
        <f>SUM(E10:E12)</f>
        <v>0</v>
      </c>
      <c r="F9" s="20">
        <f t="shared" si="2"/>
        <v>0</v>
      </c>
      <c r="G9" s="20">
        <f>SUM(G10:G12)</f>
        <v>452</v>
      </c>
      <c r="H9" s="20">
        <f>SUM(H10:H12)</f>
        <v>165</v>
      </c>
      <c r="I9" s="20">
        <f>SUM(I10:I12)</f>
        <v>0</v>
      </c>
      <c r="J9" s="20">
        <f>SUM(J10:J12)</f>
        <v>14</v>
      </c>
      <c r="K9" s="20">
        <f t="shared" si="2"/>
        <v>0</v>
      </c>
      <c r="L9" s="20">
        <f>SUM(L10:L12)</f>
        <v>0</v>
      </c>
      <c r="M9" s="20">
        <f t="shared" si="2"/>
        <v>51</v>
      </c>
      <c r="N9" s="20">
        <f t="shared" ref="N9:P9" si="3">SUM(N10:N12)</f>
        <v>0</v>
      </c>
      <c r="O9" s="20">
        <f t="shared" si="3"/>
        <v>22</v>
      </c>
      <c r="P9" s="20">
        <f t="shared" si="3"/>
        <v>20</v>
      </c>
      <c r="Q9" s="28">
        <f t="shared" si="1"/>
        <v>1234</v>
      </c>
    </row>
    <row r="10" spans="1:17" ht="19.899999999999999" customHeight="1" x14ac:dyDescent="0.25">
      <c r="A10" s="5" t="s">
        <v>31</v>
      </c>
      <c r="B10">
        <v>96</v>
      </c>
      <c r="C10">
        <v>2</v>
      </c>
      <c r="D10">
        <v>100</v>
      </c>
      <c r="G10">
        <v>344</v>
      </c>
      <c r="H10">
        <v>0</v>
      </c>
      <c r="Q10" s="28">
        <f t="shared" si="1"/>
        <v>542</v>
      </c>
    </row>
    <row r="11" spans="1:17" ht="19.899999999999999" customHeight="1" x14ac:dyDescent="0.25">
      <c r="A11" s="5" t="s">
        <v>32</v>
      </c>
      <c r="B11">
        <v>117</v>
      </c>
      <c r="C11">
        <v>0</v>
      </c>
      <c r="D11">
        <v>130</v>
      </c>
      <c r="G11">
        <v>108</v>
      </c>
      <c r="H11">
        <v>123</v>
      </c>
      <c r="J11">
        <v>14</v>
      </c>
      <c r="M11">
        <v>35</v>
      </c>
      <c r="Q11" s="28">
        <f t="shared" si="1"/>
        <v>527</v>
      </c>
    </row>
    <row r="12" spans="1:17" ht="19.899999999999999" customHeight="1" x14ac:dyDescent="0.25">
      <c r="A12" s="5" t="s">
        <v>33</v>
      </c>
      <c r="B12">
        <v>21</v>
      </c>
      <c r="C12">
        <v>4</v>
      </c>
      <c r="D12">
        <v>40</v>
      </c>
      <c r="G12">
        <v>0</v>
      </c>
      <c r="H12">
        <v>42</v>
      </c>
      <c r="I12">
        <v>0</v>
      </c>
      <c r="J12">
        <v>0</v>
      </c>
      <c r="K12">
        <v>0</v>
      </c>
      <c r="L12">
        <v>0</v>
      </c>
      <c r="M12">
        <v>16</v>
      </c>
      <c r="N12" s="19">
        <v>0</v>
      </c>
      <c r="O12" s="15">
        <v>22</v>
      </c>
      <c r="P12" s="15">
        <v>20</v>
      </c>
      <c r="Q12" s="28">
        <f t="shared" si="1"/>
        <v>165</v>
      </c>
    </row>
    <row r="13" spans="1:17" ht="19.899999999999999" customHeight="1" x14ac:dyDescent="0.25">
      <c r="A13" s="5" t="s">
        <v>34</v>
      </c>
      <c r="Q13" s="28">
        <f t="shared" si="1"/>
        <v>0</v>
      </c>
    </row>
    <row r="14" spans="1:17" ht="19.899999999999999" customHeight="1" x14ac:dyDescent="0.25">
      <c r="A14" s="1" t="s">
        <v>49</v>
      </c>
      <c r="B14" s="7">
        <f>B5-B10-B11-B12</f>
        <v>226</v>
      </c>
      <c r="C14" s="7">
        <f>C4-C10-C11-C12</f>
        <v>13</v>
      </c>
      <c r="D14" s="7">
        <f>D4-D10-D11-D12</f>
        <v>0</v>
      </c>
      <c r="E14" s="26">
        <f>E4-E10-E11-E12</f>
        <v>260</v>
      </c>
      <c r="F14" s="7">
        <f t="shared" ref="F14" si="4">F5-F10</f>
        <v>0</v>
      </c>
      <c r="G14" s="7">
        <f>G5-G10-G11</f>
        <v>0</v>
      </c>
      <c r="H14" s="7">
        <v>155</v>
      </c>
      <c r="I14" s="7">
        <f>I4-I10-I11</f>
        <v>60</v>
      </c>
      <c r="J14" s="7">
        <f>J4-J10-J11</f>
        <v>46</v>
      </c>
      <c r="K14" s="7">
        <f>K6-K10</f>
        <v>121</v>
      </c>
      <c r="L14" s="7">
        <f>L7-L10</f>
        <v>56</v>
      </c>
      <c r="M14" s="7">
        <f>M4-M10-M11-M12</f>
        <v>49</v>
      </c>
      <c r="N14" s="26">
        <f>N4-N10-N11-N12</f>
        <v>120</v>
      </c>
      <c r="O14" s="26">
        <f>O4-O10-O11-O12</f>
        <v>18</v>
      </c>
      <c r="P14" s="26">
        <f>P4-P10-P11-P12</f>
        <v>64</v>
      </c>
      <c r="Q14" s="28">
        <f t="shared" si="1"/>
        <v>1188</v>
      </c>
    </row>
    <row r="15" spans="1:17" ht="19.899999999999999" customHeight="1" x14ac:dyDescent="0.25">
      <c r="A15" s="1" t="s">
        <v>21</v>
      </c>
      <c r="B15" s="1">
        <f>B4-B9</f>
        <v>226</v>
      </c>
      <c r="C15" s="1">
        <f t="shared" ref="C15:L15" si="5">C4-C9</f>
        <v>13</v>
      </c>
      <c r="D15" s="1">
        <f t="shared" si="5"/>
        <v>0</v>
      </c>
      <c r="E15" s="20">
        <f t="shared" ref="E15" si="6">E4-E9</f>
        <v>260</v>
      </c>
      <c r="F15" s="1">
        <f t="shared" si="5"/>
        <v>0</v>
      </c>
      <c r="G15" s="1">
        <f t="shared" si="5"/>
        <v>0</v>
      </c>
      <c r="H15" s="1">
        <f t="shared" si="5"/>
        <v>155</v>
      </c>
      <c r="I15" s="1">
        <f t="shared" si="5"/>
        <v>60</v>
      </c>
      <c r="J15" s="1">
        <f t="shared" si="5"/>
        <v>46</v>
      </c>
      <c r="K15" s="1">
        <f t="shared" si="5"/>
        <v>121</v>
      </c>
      <c r="L15" s="1">
        <f t="shared" si="5"/>
        <v>56</v>
      </c>
      <c r="M15" s="1">
        <f>M4-M9</f>
        <v>49</v>
      </c>
      <c r="N15" s="20">
        <f t="shared" ref="N15:P15" si="7">N4-N9</f>
        <v>120</v>
      </c>
      <c r="O15" s="20">
        <f t="shared" si="7"/>
        <v>18</v>
      </c>
      <c r="P15" s="20">
        <f t="shared" si="7"/>
        <v>64</v>
      </c>
      <c r="Q15" s="28">
        <f t="shared" si="1"/>
        <v>1188</v>
      </c>
    </row>
    <row r="19" spans="1:2" ht="16.5" customHeight="1" x14ac:dyDescent="0.25">
      <c r="A19" s="10" t="s">
        <v>26</v>
      </c>
      <c r="B19" s="13" t="s">
        <v>48</v>
      </c>
    </row>
    <row r="20" spans="1:2" x14ac:dyDescent="0.25">
      <c r="A20" s="20"/>
    </row>
  </sheetData>
  <pageMargins left="0.75" right="0.75" top="1" bottom="1" header="0.5" footer="0.5"/>
  <pageSetup orientation="portrait" r:id="rId1"/>
  <ignoredErrors>
    <ignoredError sqref="E9:F9 K9:L9 M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F1" workbookViewId="0">
      <selection activeCell="N4" sqref="N4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4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topLeftCell="E1" zoomScale="75" zoomScaleNormal="75" workbookViewId="0">
      <selection activeCell="N4" sqref="N4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5</v>
      </c>
      <c r="B1" s="18" t="s">
        <v>42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v>0</v>
      </c>
      <c r="C4" s="23">
        <v>65</v>
      </c>
      <c r="D4" s="23">
        <v>400</v>
      </c>
      <c r="E4" s="23"/>
      <c r="F4" s="4">
        <v>0</v>
      </c>
      <c r="G4" s="4">
        <v>100</v>
      </c>
      <c r="H4" s="4">
        <v>1000</v>
      </c>
      <c r="I4" s="4">
        <v>390</v>
      </c>
      <c r="J4" s="4">
        <v>390</v>
      </c>
      <c r="K4" s="4">
        <v>750</v>
      </c>
      <c r="L4" s="4">
        <v>260</v>
      </c>
      <c r="M4" s="4">
        <v>260</v>
      </c>
      <c r="N4" s="23"/>
      <c r="O4" s="16"/>
      <c r="P4" s="16"/>
      <c r="Q4" s="6">
        <v>3615</v>
      </c>
    </row>
    <row r="5" spans="1:17" ht="19.899999999999999" customHeight="1" x14ac:dyDescent="0.25">
      <c r="A5" s="5" t="s">
        <v>27</v>
      </c>
      <c r="B5">
        <v>0</v>
      </c>
      <c r="C5" s="15"/>
      <c r="D5" s="15"/>
      <c r="G5">
        <v>100</v>
      </c>
      <c r="H5">
        <v>250</v>
      </c>
      <c r="I5">
        <v>130</v>
      </c>
      <c r="J5">
        <v>130</v>
      </c>
      <c r="K5">
        <v>250</v>
      </c>
      <c r="Q5" s="6">
        <v>860</v>
      </c>
    </row>
    <row r="6" spans="1:17" ht="19.899999999999999" customHeight="1" x14ac:dyDescent="0.25">
      <c r="A6" s="5" t="s">
        <v>28</v>
      </c>
      <c r="B6">
        <v>0</v>
      </c>
      <c r="C6" s="15">
        <v>40</v>
      </c>
      <c r="D6" s="15"/>
      <c r="H6">
        <v>250</v>
      </c>
      <c r="I6">
        <v>130</v>
      </c>
      <c r="J6">
        <v>130</v>
      </c>
      <c r="K6">
        <v>250</v>
      </c>
      <c r="L6">
        <v>130</v>
      </c>
      <c r="M6">
        <v>130</v>
      </c>
      <c r="Q6" s="6">
        <v>1060</v>
      </c>
    </row>
    <row r="7" spans="1:17" ht="19.899999999999999" customHeight="1" x14ac:dyDescent="0.25">
      <c r="A7" s="5" t="s">
        <v>29</v>
      </c>
      <c r="B7">
        <v>0</v>
      </c>
      <c r="C7" s="15">
        <v>25</v>
      </c>
      <c r="D7" s="15"/>
      <c r="H7">
        <v>250</v>
      </c>
      <c r="I7">
        <v>130</v>
      </c>
      <c r="J7">
        <v>130</v>
      </c>
      <c r="K7">
        <v>250</v>
      </c>
      <c r="L7">
        <v>130</v>
      </c>
      <c r="M7">
        <v>130</v>
      </c>
      <c r="Q7" s="6">
        <v>1045</v>
      </c>
    </row>
    <row r="8" spans="1:17" ht="19.899999999999999" customHeight="1" x14ac:dyDescent="0.25">
      <c r="A8" s="5" t="s">
        <v>30</v>
      </c>
      <c r="B8">
        <v>0</v>
      </c>
      <c r="C8" s="15"/>
      <c r="D8" s="15"/>
      <c r="H8">
        <v>250</v>
      </c>
      <c r="Q8" s="6">
        <v>250</v>
      </c>
    </row>
    <row r="9" spans="1:17" ht="19.899999999999999" customHeight="1" x14ac:dyDescent="0.25">
      <c r="A9" s="1" t="s">
        <v>20</v>
      </c>
      <c r="B9">
        <v>0</v>
      </c>
      <c r="C9" s="15">
        <v>0</v>
      </c>
      <c r="D9" s="15">
        <v>71</v>
      </c>
      <c r="F9">
        <v>0</v>
      </c>
      <c r="G9">
        <v>10</v>
      </c>
      <c r="H9">
        <v>494</v>
      </c>
      <c r="I9">
        <v>24</v>
      </c>
      <c r="J9">
        <v>70</v>
      </c>
      <c r="K9">
        <v>227</v>
      </c>
      <c r="L9">
        <v>40</v>
      </c>
      <c r="M9">
        <v>79</v>
      </c>
      <c r="Q9" s="1">
        <v>1015</v>
      </c>
    </row>
    <row r="10" spans="1:17" ht="19.899999999999999" customHeight="1" x14ac:dyDescent="0.25">
      <c r="A10" s="5" t="s">
        <v>31</v>
      </c>
      <c r="C10" s="15"/>
      <c r="D10" s="15">
        <v>2</v>
      </c>
      <c r="G10">
        <v>0</v>
      </c>
      <c r="H10" s="15">
        <v>255</v>
      </c>
      <c r="I10" s="15">
        <v>6</v>
      </c>
      <c r="J10" s="15">
        <v>4</v>
      </c>
      <c r="K10" s="15">
        <v>107</v>
      </c>
      <c r="L10" s="15"/>
      <c r="M10" s="15">
        <v>0</v>
      </c>
      <c r="Q10" s="1">
        <v>374</v>
      </c>
    </row>
    <row r="11" spans="1:17" ht="19.899999999999999" customHeight="1" x14ac:dyDescent="0.25">
      <c r="A11" s="5" t="s">
        <v>32</v>
      </c>
      <c r="C11" t="s">
        <v>43</v>
      </c>
      <c r="D11">
        <v>69</v>
      </c>
      <c r="G11">
        <v>10</v>
      </c>
      <c r="H11">
        <v>239</v>
      </c>
      <c r="I11">
        <v>18</v>
      </c>
      <c r="J11">
        <v>66</v>
      </c>
      <c r="K11">
        <v>120</v>
      </c>
      <c r="L11">
        <v>40</v>
      </c>
      <c r="M11">
        <v>79</v>
      </c>
      <c r="P11" s="15">
        <v>6</v>
      </c>
      <c r="Q11" s="1">
        <v>641</v>
      </c>
    </row>
    <row r="12" spans="1:17" ht="19.899999999999999" customHeight="1" x14ac:dyDescent="0.25">
      <c r="A12" s="5" t="s">
        <v>33</v>
      </c>
      <c r="Q12" s="1">
        <v>0</v>
      </c>
    </row>
    <row r="13" spans="1:17" ht="19.899999999999999" customHeight="1" x14ac:dyDescent="0.25">
      <c r="A13" s="5" t="s">
        <v>34</v>
      </c>
      <c r="Q13" s="1">
        <v>0</v>
      </c>
    </row>
    <row r="14" spans="1:17" ht="19.899999999999999" customHeight="1" x14ac:dyDescent="0.25">
      <c r="A14" s="1" t="s">
        <v>22</v>
      </c>
      <c r="B14" s="7">
        <v>0</v>
      </c>
      <c r="C14" s="7">
        <v>0</v>
      </c>
      <c r="D14" s="7">
        <v>-2</v>
      </c>
      <c r="E14" s="26"/>
      <c r="F14" s="7">
        <v>0</v>
      </c>
      <c r="G14" s="7">
        <v>100</v>
      </c>
      <c r="H14" s="7">
        <v>-5</v>
      </c>
      <c r="I14" s="7">
        <v>124</v>
      </c>
      <c r="J14" s="7">
        <v>126</v>
      </c>
      <c r="K14" s="7">
        <v>143</v>
      </c>
      <c r="L14" s="7">
        <v>0</v>
      </c>
      <c r="M14" s="7">
        <v>0</v>
      </c>
      <c r="N14" s="26"/>
      <c r="O14" s="7"/>
      <c r="P14" s="7"/>
      <c r="Q14" s="1">
        <v>486</v>
      </c>
    </row>
    <row r="15" spans="1:17" ht="19.899999999999999" customHeight="1" x14ac:dyDescent="0.25">
      <c r="A15" s="1" t="s">
        <v>21</v>
      </c>
      <c r="B15" s="1">
        <v>0</v>
      </c>
      <c r="C15" s="1">
        <v>65</v>
      </c>
      <c r="D15" s="1">
        <v>329</v>
      </c>
      <c r="E15" s="20"/>
      <c r="F15" s="1">
        <v>0</v>
      </c>
      <c r="G15" s="1">
        <v>90</v>
      </c>
      <c r="H15" s="1">
        <v>506</v>
      </c>
      <c r="I15" s="1">
        <v>366</v>
      </c>
      <c r="J15" s="1">
        <v>320</v>
      </c>
      <c r="K15" s="1">
        <v>523</v>
      </c>
      <c r="L15" s="1">
        <v>220</v>
      </c>
      <c r="M15" s="1">
        <v>181</v>
      </c>
      <c r="N15" s="20"/>
      <c r="O15" s="1"/>
      <c r="P15" s="1"/>
      <c r="Q15" s="1">
        <v>2600</v>
      </c>
    </row>
    <row r="19" spans="1:2" ht="97.15" customHeight="1" x14ac:dyDescent="0.25">
      <c r="A19" s="10" t="s">
        <v>26</v>
      </c>
      <c r="B19" t="s">
        <v>44</v>
      </c>
    </row>
  </sheetData>
  <pageMargins left="0.75" right="0.75" top="1" bottom="1" header="0.5" footer="0.5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1" workbookViewId="0">
      <selection activeCell="N3" sqref="N3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6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40</v>
      </c>
      <c r="M4" s="4">
        <f t="shared" si="0"/>
        <v>40</v>
      </c>
      <c r="N4" s="23"/>
      <c r="O4" s="16"/>
      <c r="P4" s="16"/>
      <c r="Q4" s="6">
        <f>SUM(B4:M4)</f>
        <v>80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L6">
        <v>20</v>
      </c>
      <c r="M6">
        <v>20</v>
      </c>
      <c r="Q6" s="6">
        <f t="shared" si="1"/>
        <v>40</v>
      </c>
    </row>
    <row r="7" spans="1:17" ht="19.899999999999999" customHeight="1" x14ac:dyDescent="0.25">
      <c r="A7" s="5" t="s">
        <v>29</v>
      </c>
      <c r="E7" s="19" t="s">
        <v>46</v>
      </c>
      <c r="L7">
        <v>20</v>
      </c>
      <c r="M7">
        <v>20</v>
      </c>
      <c r="Q7" s="6">
        <f t="shared" si="1"/>
        <v>40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40</v>
      </c>
      <c r="M15" s="1">
        <f t="shared" si="5"/>
        <v>40</v>
      </c>
      <c r="N15" s="20"/>
      <c r="O15" s="1"/>
      <c r="P15" s="1"/>
      <c r="Q15" s="1">
        <f>SUM(B15:M15)</f>
        <v>80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G1" workbookViewId="0">
      <selection activeCell="N4" sqref="N4"/>
    </sheetView>
  </sheetViews>
  <sheetFormatPr defaultColWidth="11.25" defaultRowHeight="15.75" x14ac:dyDescent="0.25"/>
  <cols>
    <col min="1" max="1" width="25.75" customWidth="1"/>
    <col min="2" max="4" width="14.25" customWidth="1"/>
    <col min="5" max="5" width="14.25" style="19" customWidth="1"/>
    <col min="6" max="13" width="14.25" customWidth="1"/>
    <col min="14" max="14" width="14.25" style="19" customWidth="1"/>
    <col min="15" max="16" width="14.25" style="15" customWidth="1"/>
  </cols>
  <sheetData>
    <row r="1" spans="1:17" ht="23.25" x14ac:dyDescent="0.35">
      <c r="A1" s="2" t="s">
        <v>7</v>
      </c>
    </row>
    <row r="2" spans="1:17" ht="15" customHeight="1" x14ac:dyDescent="0.35">
      <c r="A2" s="2"/>
    </row>
    <row r="3" spans="1:17" ht="63" x14ac:dyDescent="0.25">
      <c r="B3" s="3" t="s">
        <v>17</v>
      </c>
      <c r="C3" s="3" t="s">
        <v>25</v>
      </c>
      <c r="D3" s="3" t="s">
        <v>10</v>
      </c>
      <c r="E3" s="22" t="s">
        <v>45</v>
      </c>
      <c r="F3" s="3" t="s">
        <v>11</v>
      </c>
      <c r="G3" s="3" t="s">
        <v>12</v>
      </c>
      <c r="H3" s="3" t="s">
        <v>13</v>
      </c>
      <c r="I3" s="3" t="s">
        <v>35</v>
      </c>
      <c r="J3" s="3" t="s">
        <v>36</v>
      </c>
      <c r="K3" s="3" t="s">
        <v>14</v>
      </c>
      <c r="L3" s="3" t="s">
        <v>15</v>
      </c>
      <c r="M3" s="3" t="s">
        <v>16</v>
      </c>
      <c r="N3" s="22" t="s">
        <v>47</v>
      </c>
      <c r="O3" s="3" t="s">
        <v>41</v>
      </c>
      <c r="P3" s="3" t="s">
        <v>40</v>
      </c>
      <c r="Q3" s="3" t="s">
        <v>18</v>
      </c>
    </row>
    <row r="4" spans="1:17" ht="19.899999999999999" customHeight="1" x14ac:dyDescent="0.25">
      <c r="A4" s="1" t="s">
        <v>19</v>
      </c>
      <c r="B4" s="4">
        <f>SUM(B5:B8)</f>
        <v>0</v>
      </c>
      <c r="C4" s="4">
        <f t="shared" ref="C4:M4" si="0">SUM(C5:C8)</f>
        <v>0</v>
      </c>
      <c r="D4" s="4">
        <f t="shared" si="0"/>
        <v>0</v>
      </c>
      <c r="E4" s="23"/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23"/>
      <c r="O4" s="16"/>
      <c r="P4" s="16"/>
      <c r="Q4" s="6">
        <f>SUM(B4:M4)</f>
        <v>0</v>
      </c>
    </row>
    <row r="5" spans="1:17" ht="19.899999999999999" customHeight="1" x14ac:dyDescent="0.25">
      <c r="A5" s="5" t="s">
        <v>27</v>
      </c>
      <c r="Q5" s="6">
        <f t="shared" ref="Q5:Q8" si="1">SUM(B5:M5)</f>
        <v>0</v>
      </c>
    </row>
    <row r="6" spans="1:17" ht="19.899999999999999" customHeight="1" x14ac:dyDescent="0.25">
      <c r="A6" s="5" t="s">
        <v>28</v>
      </c>
      <c r="Q6" s="6">
        <f t="shared" si="1"/>
        <v>0</v>
      </c>
    </row>
    <row r="7" spans="1:17" ht="19.899999999999999" customHeight="1" x14ac:dyDescent="0.25">
      <c r="A7" s="5" t="s">
        <v>29</v>
      </c>
      <c r="Q7" s="6">
        <f t="shared" si="1"/>
        <v>0</v>
      </c>
    </row>
    <row r="8" spans="1:17" ht="19.899999999999999" customHeight="1" x14ac:dyDescent="0.25">
      <c r="A8" s="5" t="s">
        <v>30</v>
      </c>
      <c r="Q8" s="6">
        <f t="shared" si="1"/>
        <v>0</v>
      </c>
    </row>
    <row r="9" spans="1:17" ht="19.899999999999999" customHeight="1" x14ac:dyDescent="0.25">
      <c r="A9" s="1" t="s">
        <v>20</v>
      </c>
      <c r="B9">
        <f>SUM(B10:B13)</f>
        <v>0</v>
      </c>
      <c r="C9">
        <f t="shared" ref="C9:M9" si="2">SUM(C10:C13)</f>
        <v>0</v>
      </c>
      <c r="D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>SUM(J10:J13)</f>
        <v>0</v>
      </c>
      <c r="K9">
        <f t="shared" si="2"/>
        <v>0</v>
      </c>
      <c r="L9">
        <f t="shared" si="2"/>
        <v>0</v>
      </c>
      <c r="M9">
        <f t="shared" si="2"/>
        <v>0</v>
      </c>
      <c r="Q9" s="1">
        <f>SUM(B9:M9)</f>
        <v>0</v>
      </c>
    </row>
    <row r="10" spans="1:17" ht="19.899999999999999" customHeight="1" x14ac:dyDescent="0.25">
      <c r="A10" s="5" t="s">
        <v>31</v>
      </c>
      <c r="Q10" s="1">
        <f t="shared" ref="Q10:Q13" si="3">SUM(B10:M10)</f>
        <v>0</v>
      </c>
    </row>
    <row r="11" spans="1:17" ht="19.899999999999999" customHeight="1" x14ac:dyDescent="0.25">
      <c r="A11" s="5" t="s">
        <v>32</v>
      </c>
      <c r="Q11" s="1">
        <f t="shared" si="3"/>
        <v>0</v>
      </c>
    </row>
    <row r="12" spans="1:17" ht="19.899999999999999" customHeight="1" x14ac:dyDescent="0.25">
      <c r="A12" s="5" t="s">
        <v>33</v>
      </c>
      <c r="Q12" s="1">
        <f t="shared" si="3"/>
        <v>0</v>
      </c>
    </row>
    <row r="13" spans="1:17" ht="19.899999999999999" customHeight="1" x14ac:dyDescent="0.25">
      <c r="A13" s="5" t="s">
        <v>34</v>
      </c>
      <c r="Q13" s="1">
        <f t="shared" si="3"/>
        <v>0</v>
      </c>
    </row>
    <row r="14" spans="1:17" ht="19.899999999999999" customHeight="1" x14ac:dyDescent="0.25">
      <c r="A14" s="1" t="s">
        <v>22</v>
      </c>
      <c r="B14" s="7">
        <f t="shared" ref="B14:M14" si="4">B5-B10</f>
        <v>0</v>
      </c>
      <c r="C14" s="7">
        <f t="shared" si="4"/>
        <v>0</v>
      </c>
      <c r="D14" s="7">
        <f t="shared" si="4"/>
        <v>0</v>
      </c>
      <c r="E14" s="26"/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26"/>
      <c r="O14" s="7"/>
      <c r="P14" s="7"/>
      <c r="Q14" s="1">
        <f>SUM(B14:M14)</f>
        <v>0</v>
      </c>
    </row>
    <row r="15" spans="1:17" ht="19.899999999999999" customHeight="1" x14ac:dyDescent="0.25">
      <c r="A15" s="1" t="s">
        <v>21</v>
      </c>
      <c r="B15" s="1">
        <f t="shared" ref="B15:M15" si="5">B4-B9</f>
        <v>0</v>
      </c>
      <c r="C15" s="1">
        <f t="shared" si="5"/>
        <v>0</v>
      </c>
      <c r="D15" s="1">
        <f t="shared" si="5"/>
        <v>0</v>
      </c>
      <c r="E15" s="20"/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20"/>
      <c r="O15" s="1"/>
      <c r="P15" s="1"/>
      <c r="Q15" s="1">
        <f>SUM(B15:M15)</f>
        <v>0</v>
      </c>
    </row>
    <row r="19" spans="1:1" ht="97.15" customHeight="1" x14ac:dyDescent="0.25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ASI</vt:lpstr>
      <vt:lpstr>CNES (SPOT)</vt:lpstr>
      <vt:lpstr>CNES (Pleiades)</vt:lpstr>
      <vt:lpstr>CSA</vt:lpstr>
      <vt:lpstr>ESA</vt:lpstr>
      <vt:lpstr>DLR</vt:lpstr>
      <vt:lpstr>JAXA</vt:lpstr>
      <vt:lpstr>NASA</vt:lpstr>
      <vt:lpstr>NOAA</vt:lpstr>
      <vt:lpstr>USGS</vt:lpstr>
      <vt:lpstr>'CNES (Pleiades)'!Print_Area</vt:lpstr>
    </vt:vector>
  </TitlesOfParts>
  <Company>AG Europe 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Eddy</dc:creator>
  <cp:lastModifiedBy>Default</cp:lastModifiedBy>
  <cp:lastPrinted>2015-09-14T11:22:29Z</cp:lastPrinted>
  <dcterms:created xsi:type="dcterms:W3CDTF">2014-10-02T08:21:47Z</dcterms:created>
  <dcterms:modified xsi:type="dcterms:W3CDTF">2017-03-12T21:44:06Z</dcterms:modified>
</cp:coreProperties>
</file>