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tabRatio="885" activeTab="0"/>
  </bookViews>
  <sheets>
    <sheet name="Introduction" sheetId="1" r:id="rId1"/>
    <sheet name="NASA(operation server)" sheetId="2" r:id="rId2"/>
    <sheet name="NOAA (operation server)" sheetId="3" r:id="rId3"/>
    <sheet name="USGS(operation server)" sheetId="4" r:id="rId4"/>
    <sheet name="INPE(operation server)" sheetId="5" r:id="rId5"/>
    <sheet name="DV-IDENTITY-0" sheetId="6" state="veryHidden" r:id="rId6"/>
    <sheet name="NOAA(testing server)" sheetId="7" r:id="rId7"/>
    <sheet name="NASA(testing server)" sheetId="8" r:id="rId8"/>
    <sheet name="USGS (testing server)" sheetId="9" r:id="rId9"/>
    <sheet name="INPE (testing server)" sheetId="10" r:id="rId10"/>
    <sheet name="AOE(testing server)" sheetId="11" r:id="rId11"/>
    <sheet name="GHRSST (testing server)" sheetId="12" r:id="rId12"/>
    <sheet name="JAXA (testing server)" sheetId="13" r:id="rId13"/>
  </sheets>
  <definedNames/>
  <calcPr fullCalcOnLoad="1"/>
</workbook>
</file>

<file path=xl/sharedStrings.xml><?xml version="1.0" encoding="utf-8"?>
<sst xmlns="http://schemas.openxmlformats.org/spreadsheetml/2006/main" count="11330" uniqueCount="4654">
  <si>
    <t>GHRSST Level 3P North Atlantic Regional Skin Sea Surface Temperature from the Advanced Very High Resolution Radiometer (AVHRR) on NOAA-19</t>
  </si>
  <si>
    <t>PODAAC-GH17L-2PE01</t>
  </si>
  <si>
    <t>JERS_VNIR</t>
  </si>
  <si>
    <t>JERS_SWIR</t>
  </si>
  <si>
    <t>ND01024</t>
  </si>
  <si>
    <t>ADEOS_AVNIR_Mul</t>
  </si>
  <si>
    <t>ADEOS_AVNIR_Pan</t>
  </si>
  <si>
    <t>ADEOS_OCTS_RTC_L1A_VNI</t>
  </si>
  <si>
    <t>ADEOS_OCTS_RTC_L1A_TI</t>
  </si>
  <si>
    <t>ADEOS_OCTS_RTC_L2_OC1</t>
  </si>
  <si>
    <t>ADEOS_OCTS_RTC_L2_OC2</t>
  </si>
  <si>
    <t>ADEOS_OCTS_RTC_L2_SST</t>
  </si>
  <si>
    <t>ADEOS_OCTS_RTC_L2_VI</t>
  </si>
  <si>
    <t>ADEOS_OCTS_RTC_L3M_OCP</t>
  </si>
  <si>
    <t>ADEOS_OCTS_RTC_L3M_OCC</t>
  </si>
  <si>
    <t>ADEOS_OCTS_RTC_L3M_OCK</t>
  </si>
  <si>
    <t>ADEOS_OCTS_RTC_L3M_SST</t>
  </si>
  <si>
    <t>ADEOS_OCTS_GAC_L1A_VNI</t>
  </si>
  <si>
    <t>ADEOS_OCTS_GAC_L1A_TI</t>
  </si>
  <si>
    <t>ADEOS_OCTS_GAC_L2_OC1</t>
  </si>
  <si>
    <t>ADEOS_OCTS_GAC_L2_OC2</t>
  </si>
  <si>
    <t>ADEOS_OCTS_GAC_L2_SST</t>
  </si>
  <si>
    <t>ADEOS_OCTS_GAC_L2_VI</t>
  </si>
  <si>
    <t>ADEOS_OCTS_GAC_L3B_Daily_OC</t>
  </si>
  <si>
    <t>ADEOS_OCTS_GAC_L3B_Weekly_OC</t>
  </si>
  <si>
    <t>ADEOS_OCTS_GAC_L3B_Monthly_OC</t>
  </si>
  <si>
    <t>ADEOS_OCTS_GAC_L3B_Annual_OC</t>
  </si>
  <si>
    <t>ADEOS_OCTS_GAC_L3B_Daily_SST</t>
  </si>
  <si>
    <t>ADEOS_OCTS_GAC_L3B_Weekly_SST</t>
  </si>
  <si>
    <t>ADEOS_OCTS_GAC_L3B_Monthly_SST</t>
  </si>
  <si>
    <t>ADEOS_OCTS_GAC_L3B_Annual_SST</t>
  </si>
  <si>
    <t>ADOES_OCTS_GAC_L3B_Daily_VI</t>
  </si>
  <si>
    <t>ADOES_OCTS_GAC_L3B_Weekly_VI</t>
  </si>
  <si>
    <t>ADOES_OCTS_GAC_L3B_Monthly_VI</t>
  </si>
  <si>
    <t>ADOES_OCTS_GAC_L3B_Annual_VI</t>
  </si>
  <si>
    <t>ADEOS_OCTS_GAC_L3BM_Daily_OCP</t>
  </si>
  <si>
    <t>ADEOS_OCTS_GAC_L3BM_Weekly_OCP</t>
  </si>
  <si>
    <t>ADEOS_OCTS_GAC_L3BM_Monthly_OCP</t>
  </si>
  <si>
    <t>ADEOS_OCTS_GAC_L3BM_Annual_OCP</t>
  </si>
  <si>
    <t>ADEOS_OCTS_GAC_L3BM_Daily_OCC</t>
  </si>
  <si>
    <t>ADEOS_OCTS_GAC_L3BM_Weekly_OCC</t>
  </si>
  <si>
    <t>ADEOS_OCTS_GAC_L3BM_Monthly_OCC</t>
  </si>
  <si>
    <t>ADEOS_OCTS_GAC_L3BM_Annual_OCC</t>
  </si>
  <si>
    <t>ADEOS_OCTS_GAC_L3BM_Daily_OCK</t>
  </si>
  <si>
    <t>ADEOS_OCTS_GAC_L3BM_Weekly_OCK</t>
  </si>
  <si>
    <t>ADEOS_OCTS_GAC_L3BM_Monthly_OCK</t>
  </si>
  <si>
    <t>ADEOS_OCTS_GAC_L3BM_Annual_OCK</t>
  </si>
  <si>
    <t>ADEOS_OCTS_GAC_L3BM_Daily_SST</t>
  </si>
  <si>
    <t>ADEOS_OCTS_GAC_L3BM_Weekly_SST</t>
  </si>
  <si>
    <t>ADEOS_OCTS_GAC_L3BM_Monthly_SST</t>
  </si>
  <si>
    <t>ADEOS_OCTS_GAC_L3BM_Annual_SST</t>
  </si>
  <si>
    <t>ADOES_OCTS_GAC_L3BM_Daily_VI</t>
  </si>
  <si>
    <t>ADOES_OCTS_GAC_L3BM_Weekly_VI</t>
  </si>
  <si>
    <t>ADOES_OCTS_GAC_L3BM_Monthly_VI</t>
  </si>
  <si>
    <t>ADOES_OCTS_GAC_L3BM_Annual_VI</t>
  </si>
  <si>
    <t>ADEOS_OCTS_GAC_L3BM_Daily_OCL</t>
  </si>
  <si>
    <t>ADEOS_OCTS_GAC_L3BM_Weekly_OCL</t>
  </si>
  <si>
    <t>ADEOS_OCTS_GAC_L3BM_Monthly_OCL</t>
  </si>
  <si>
    <t>ADEOS_OCTS_GAC_L3BM_Annual_OCL</t>
  </si>
  <si>
    <t>ADEOS2_GLI_250m_L1A</t>
  </si>
  <si>
    <t>ADEOS2_GLI_250m_L1A_CAL</t>
  </si>
  <si>
    <t>ADEOS2_GLI_250m_L1B</t>
  </si>
  <si>
    <t>ADEOS2_GLI_1Km_L1A_VNIR</t>
  </si>
  <si>
    <t>ADEOS2_GLI_1Km_L1A_SWIR</t>
  </si>
  <si>
    <t>ADEOS2_GLI_1Km_L1A_MTIR</t>
  </si>
  <si>
    <t>ADEOS2_GLI_1Km_L1B_VNIR</t>
  </si>
  <si>
    <t>ADEOS2_GLI_1Km_L1B_SWIR</t>
  </si>
  <si>
    <t>ADEOS2_GLI_1Km_L1B_MTIR</t>
  </si>
  <si>
    <t>ADEOS2_GLI_1Km_L2A_OA</t>
  </si>
  <si>
    <t>ADEOS2_GLI_1Km_L2_ARAE</t>
  </si>
  <si>
    <t>ADEOS2_GLI_1Km_L2_AROP</t>
  </si>
  <si>
    <t>ADEOS2_GLI_1Km_L2_CLFLG_p</t>
  </si>
  <si>
    <t>ADEOS2_GLI_1Km_L2_CLFR</t>
  </si>
  <si>
    <t>ADEOS2_GLI_1Km_L2_CLER_w_r</t>
  </si>
  <si>
    <t>ADEOS2_GLI_1Km_L2_CLER_i_e</t>
  </si>
  <si>
    <t>ADEOS2_GLI_1Km_L2_CLOP_w_r</t>
  </si>
  <si>
    <t>ADEOS2_GLI_1Km_L2_CLOP_i_r</t>
  </si>
  <si>
    <t>ADEOS2_GLI_1Km_L2_CLOP_i_e</t>
  </si>
  <si>
    <t>ADEOS2_GLI_1Km_L2_CLTT_w_r</t>
  </si>
  <si>
    <t>ADEOS2_GLI_1Km_L2_CLTT_i_e</t>
  </si>
  <si>
    <t>ADEOS2_GLI_1Km_L2_CLHT_w_r</t>
  </si>
  <si>
    <t>ADEOS2_GLI_1Km_L2_CLWP_w_r</t>
  </si>
  <si>
    <t>ADEOS2_GLI_1Km_L2_SNGI</t>
  </si>
  <si>
    <t>ADEOS2_GLI_1Km_L2_NL_LR</t>
  </si>
  <si>
    <t>ADEOS2_GLI_1Km_L2_CS_LR</t>
  </si>
  <si>
    <t>ADEOS2_GLI_1Km_L2_ST_LR</t>
  </si>
  <si>
    <t>ADEOS2_GLI_1Km_L2_LC</t>
  </si>
  <si>
    <t>ADEOS2_GLI_1Km_L2_ACLC</t>
  </si>
  <si>
    <t>ADEOS2_GLI_1Km_L2_VGI</t>
  </si>
  <si>
    <t>ADEOS2_GLI_1Km_L3B_ARAE</t>
  </si>
  <si>
    <t>ADEOS2_GLI_1Km_L3B_AROP</t>
  </si>
  <si>
    <t>ADEOS2_GLI_1Km_L3B_CLFR</t>
  </si>
  <si>
    <t>ADEOS2_GLI_1Km_L3B_CLER_w_r</t>
  </si>
  <si>
    <t>ADEOS2_GLI_1Km_L3B_CLER_i_e</t>
  </si>
  <si>
    <t>ADEOS2_GLI_1Km_L3B_CLOP_w_r</t>
  </si>
  <si>
    <t>ADEOS2_GLI_1Km_L3B_CLOP_i_r</t>
  </si>
  <si>
    <t>ADEOS2_GLI_1Km_L3B_CLOP_i_e</t>
  </si>
  <si>
    <t>ADEOS2_GLI_1Km_L3B_ CLTT_w_r</t>
  </si>
  <si>
    <t>ADEOS2_GLI_1Km_L3B_ CLTT_i_e</t>
  </si>
  <si>
    <t>ADEOS2_GLI_1Km_L3B_CLHT_w_r</t>
  </si>
  <si>
    <t>ADEOS2_GLI_1Km_L3B_CLWP_w_r</t>
  </si>
  <si>
    <t>ADEOS2_GLI_1Km_L3B_SNWG</t>
  </si>
  <si>
    <t>ADEOS2_GLI_1Km_L3B_SNWI</t>
  </si>
  <si>
    <t>ADEOS2_GLI_1Km_L3B_SNWGS</t>
  </si>
  <si>
    <t>ADEOS2_GLI_1Km_L3B_SNWTS</t>
  </si>
  <si>
    <t>ADEOS2_GLI_1Km_L3B_NW</t>
  </si>
  <si>
    <t>ADEOS2_GLI_1Km_L3B_LA</t>
  </si>
  <si>
    <t>ADEOS2_GLI_1Km_L3B_CS</t>
  </si>
  <si>
    <t>ADEOS2_GLI_1Km_L3B_ST</t>
  </si>
  <si>
    <t>ADEOS2_GLI_1Km_L3STA_Map_ARAE</t>
  </si>
  <si>
    <t>ADEOS2_GLI_1Km_L3STA_Map_AROP</t>
  </si>
  <si>
    <t>ADEOS2_GLI_1Km_L3STA_Map_CLFR</t>
  </si>
  <si>
    <t>ADEOS2_GLI_1Km_L3STA_Map_CLER_w_r</t>
  </si>
  <si>
    <t>ADEOS2_GLI_1Km_L3STA_Map_CLER_i_e</t>
  </si>
  <si>
    <t>ADEOS2_GLI_1Km_L3STA_Map_CLOP_w_r</t>
  </si>
  <si>
    <t>ADEOS2_GLI_1Km_L3STA_Map_CLOP_i_r</t>
  </si>
  <si>
    <t>ADEOS2_GLI_1Km_L3STA_Map_CLOP_i_e</t>
  </si>
  <si>
    <t>ADEOS2_GLI_1Km_L3STA_Map_CLTT_w_r</t>
  </si>
  <si>
    <t>ADEOS2_GLI_1Km_L3STA_Map_CLTT_i_e</t>
  </si>
  <si>
    <t>ADEOS2_GLI_1Km_L3STA_Map_CLHT_w_r</t>
  </si>
  <si>
    <t>ADEOS2_GLI_1Km_L3STA_Map_CLWP_w_r</t>
  </si>
  <si>
    <t>ADEOS2_GLI_1Km_L3STA_Map_SNWG</t>
  </si>
  <si>
    <t>ADEOS2_GLI_1Km_L3STA_Map_SNWI</t>
  </si>
  <si>
    <t>ADEOS2_GLI_1Km_L3STA_Map_SNWGS</t>
  </si>
  <si>
    <t>ADEOS2_GLI_1Km_L3STA_Map_SNWTS</t>
  </si>
  <si>
    <t>ADEOS2_GLI_1Km_L3STA_Map_NW</t>
  </si>
  <si>
    <t>ADEOS2_GLI_1Km_L3STA_Map_LA</t>
  </si>
  <si>
    <t>ADEOS2_GLI_1Km_L3STA_Map_CHLA</t>
  </si>
  <si>
    <t>ADEOS2_GLI_1Km_L3STA_Map_SS</t>
  </si>
  <si>
    <t>ADEOS2_GLI_1Km_L3STA_Map_CDOM</t>
  </si>
  <si>
    <t>ADEOS2_GLI_1Km_L3STA_Map_K490</t>
  </si>
  <si>
    <t>ADEOS2_GLI_1Km_L3STA_Map_ST_DayNight</t>
  </si>
  <si>
    <t>ADEOS2_GLI_1Km_L3STA_Map_VGI</t>
  </si>
  <si>
    <t>ADEOS2_GLI_1Km_L3STA_Map_ST_all</t>
  </si>
  <si>
    <t>ND05001</t>
  </si>
  <si>
    <t>ND05002</t>
  </si>
  <si>
    <t>ADEOS2_AMSR_L2_WV</t>
  </si>
  <si>
    <t>ADEOS2_AMSR_L2_CLW</t>
  </si>
  <si>
    <t>ADEOS2_AMSR_L2_AP</t>
  </si>
  <si>
    <t>ADEOS2_AMSR_L2_IC</t>
  </si>
  <si>
    <t>ADEOS2_AMSR_L2_SWE</t>
  </si>
  <si>
    <t>ADEOS2_AMSR_L2_SM</t>
  </si>
  <si>
    <t>ADEOS2_AMSR_L2_SSW</t>
  </si>
  <si>
    <t>ADEOS2_AMSR_L2_SST</t>
  </si>
  <si>
    <t>ADEOS2_AMSR_L3_WV</t>
  </si>
  <si>
    <t>ADEOS2_AMSR_L3_CLW</t>
  </si>
  <si>
    <t>ADEOS2_AMSR_L3_AP</t>
  </si>
  <si>
    <t>ADEOS2_AMSR_L3_IC</t>
  </si>
  <si>
    <t>ADEOS2_AMSR_L3_SWE</t>
  </si>
  <si>
    <t>ADEOS2_AMSR_L3_SM</t>
  </si>
  <si>
    <t>ADEOS2_AMSR_L3_SSW</t>
  </si>
  <si>
    <t>ADEOS2_AMSR_L3_SST</t>
  </si>
  <si>
    <t>ADEOS2_AMSR_L3_TB_6GHz-H</t>
  </si>
  <si>
    <t>ADEOS2_AMSR_L3_TB_6GHz-V</t>
  </si>
  <si>
    <t>ADEOS2_AMSR_L3_TB_10.65GHz-H</t>
  </si>
  <si>
    <t>ADEOS2_AMSR_L3_TB_10.65GHz-V</t>
  </si>
  <si>
    <t>ADEOS2_AMSR_L3_TB_18.7GHz-H</t>
  </si>
  <si>
    <t>ADEOS2_AMSR_L3_TB_18.7GHz-V</t>
  </si>
  <si>
    <t>ADEOS2_AMSR_L3_TB_23.8GHz-H</t>
  </si>
  <si>
    <t>ADEOS2_AMSR_L3_TB_23.8GHz-V</t>
  </si>
  <si>
    <t>ADEOS2_AMSR_L3_TB_36.5GHz-H</t>
  </si>
  <si>
    <t>ADEOS2_AMSR_L3_TB_36.5GHz-V</t>
  </si>
  <si>
    <t>ADEOS2_AMSR_L3_TB_50.3GHz-V</t>
  </si>
  <si>
    <t>ADEOS2_AMSR_L3_TB_52.8GHz-V</t>
  </si>
  <si>
    <t>ADEOS2_AMSR_L3_TB_89.0GHz-H</t>
  </si>
  <si>
    <t>ADEOS2_AMSR_L3_TB_89.0GHz-V</t>
  </si>
  <si>
    <t>ND01025</t>
  </si>
  <si>
    <t>ND01026</t>
  </si>
  <si>
    <t>ND01027</t>
  </si>
  <si>
    <t>ND01028</t>
  </si>
  <si>
    <t>ND01029</t>
  </si>
  <si>
    <t>TRMM_PR_L2H25</t>
  </si>
  <si>
    <t>TRMM_PR_L3G25</t>
  </si>
  <si>
    <t>TRMM_PR_L3H25</t>
  </si>
  <si>
    <t>ND01030</t>
  </si>
  <si>
    <t>ND01031</t>
  </si>
  <si>
    <t>ND03001</t>
  </si>
  <si>
    <t>ND03002</t>
  </si>
  <si>
    <t>Aqua_AMSR-E_L2_WV</t>
  </si>
  <si>
    <t>Aqua_AMSR-E_L2_CLW</t>
  </si>
  <si>
    <t>Aqua_AMSR-E_L2_AP</t>
  </si>
  <si>
    <t>Aqua_AMSR-E_L2_IC</t>
  </si>
  <si>
    <t>Aqua_AMSR-E_L2_SWE</t>
  </si>
  <si>
    <t>Aqua_AMSR-E_L2_SM</t>
  </si>
  <si>
    <t>Aqua_AMSR-E_L2_SSW</t>
  </si>
  <si>
    <t>Aqua_AMSR-E_L2_SST</t>
  </si>
  <si>
    <t>Aqua_AMSR-E_L3_WV</t>
  </si>
  <si>
    <t>Aqua_AMSR-E_L3_CLW</t>
  </si>
  <si>
    <t>Aqua_AMSR-E_L3_AP</t>
  </si>
  <si>
    <t>Aqua_AMSR-E_L3_SSW</t>
  </si>
  <si>
    <t>Aqua_AMSR-E_L3_IC</t>
  </si>
  <si>
    <t>Aqua_AMSR-E_L3_SME</t>
  </si>
  <si>
    <t>Aqua_AMSR-E_L3_SM</t>
  </si>
  <si>
    <t>Aqua_AMSR-E_L3_SST</t>
  </si>
  <si>
    <t>Aqua_AMSR-E_L3_TB_6GHz-H</t>
  </si>
  <si>
    <t>Aqua_AMSR-E_L3_TB_6GHz-V</t>
  </si>
  <si>
    <t>Aqua_AMSR-E_L3_TB_10.65GHz-H</t>
  </si>
  <si>
    <t>Aqua_AMSR-E_L3_TB_10.65GHz-V</t>
  </si>
  <si>
    <t>Aqua_AMSR-E_L3_TB_18.7GHz-H</t>
  </si>
  <si>
    <t>Aqua_AMSR-E_L3_TB_18.7GHz-V</t>
  </si>
  <si>
    <t>Aqua_AMSR-E_L3_TB_23.8GHz-H</t>
  </si>
  <si>
    <t>Aqua_AMSR-E_L3_TB_23.8GHz-V</t>
  </si>
  <si>
    <t>Aqua_AMSR-E_L3_TB_36.5GHz-H</t>
  </si>
  <si>
    <t>Aqua_AMSR-E_L3_TB_36.5GHz-V</t>
  </si>
  <si>
    <t>Aqua_AMSR-E_L3_TB_50.3GHz-V</t>
  </si>
  <si>
    <t>Aqua_AMSR-E_L3_TB_52.8GHz-V</t>
  </si>
  <si>
    <t>Aqua_AMSR-E_L3_TB_89.0GHz-H</t>
  </si>
  <si>
    <t>Aqua_AMSR-E_L3_TB_89.0GHz-V</t>
  </si>
  <si>
    <t>alos_palsar</t>
  </si>
  <si>
    <t>alos_prism</t>
  </si>
  <si>
    <t>alos_avnir-2</t>
  </si>
  <si>
    <t>GOSAT_Level2_of_TANSO-FTS_SWIR_CO2</t>
  </si>
  <si>
    <t>GOSAT_Level2_of_TANSO-FTS_SWIR_CH4</t>
  </si>
  <si>
    <t>GOSAT_Level2_of_TANSO-FTS_TIR_CO2</t>
  </si>
  <si>
    <t>GOSAT_Level2_of_TANSO-FTS_TIR_CH4</t>
  </si>
  <si>
    <t>GOSAT_Level3_of_TANSO-FTS_SWIR_CO2</t>
  </si>
  <si>
    <t>GOSAT_Level3_of_TANSO-FTS_SWIR_CH4</t>
  </si>
  <si>
    <t>GOSAT_Level3_of_TANSO-FTS_TIR_CO2</t>
  </si>
  <si>
    <t>GOSAT_Level3_of_TANSO-FTS_TIR_CH4</t>
  </si>
  <si>
    <t>GOSAT_Level2_of_TANSO-CAI</t>
  </si>
  <si>
    <t>GOSAT_Level3_of_TANSO-CAI_radiance</t>
  </si>
  <si>
    <t>GOSAT_Level3_of_TANSO-CAI_reflectance</t>
  </si>
  <si>
    <t>GOSAT_Level3_of_TANSO-CAI_NDVI</t>
  </si>
  <si>
    <r>
      <t xml:space="preserve">This document provides a complete list of datasets archived in both GMU CWIC operational and testing servers, as of Nov. 16, 2012.
</t>
    </r>
    <r>
      <rPr>
        <b/>
        <sz val="12"/>
        <rFont val="Arial"/>
        <family val="2"/>
      </rPr>
      <t>In CWIC operational server:</t>
    </r>
    <r>
      <rPr>
        <sz val="12"/>
        <rFont val="Arial"/>
        <family val="2"/>
      </rPr>
      <t xml:space="preserve">
</t>
    </r>
    <r>
      <rPr>
        <sz val="12"/>
        <color indexed="12"/>
        <rFont val="Arial"/>
        <family val="2"/>
      </rPr>
      <t>NOAA: 42 items
NASA: 1680 items
USGS: 3 items
INPE: 15 items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In CWIC testing server:</t>
    </r>
    <r>
      <rPr>
        <sz val="12"/>
        <rFont val="Arial"/>
        <family val="2"/>
      </rPr>
      <t xml:space="preserve">
</t>
    </r>
    <r>
      <rPr>
        <sz val="12"/>
        <color indexed="12"/>
        <rFont val="Arial"/>
        <family val="2"/>
      </rPr>
      <t xml:space="preserve">NOAA: 42 items
NASA: 1680 items
USGS: 3 items
INPE: 15 items
AOE: 13 items
GHRSST: 51 items
JAXA: 221 items
</t>
    </r>
    <r>
      <rPr>
        <sz val="12"/>
        <rFont val="Arial"/>
        <family val="2"/>
      </rPr>
      <t xml:space="preserve">
</t>
    </r>
    <r>
      <rPr>
        <sz val="11"/>
        <rFont val="Arial"/>
        <family val="2"/>
      </rPr>
      <t xml:space="preserve">Disclaimer: Both the number and items listed in this document do not necessary match IDN/GCMD list.  Following
reasons may contribute to the inconsistency:
</t>
    </r>
    <r>
      <rPr>
        <i/>
        <sz val="11"/>
        <rFont val="Arial"/>
        <family val="2"/>
      </rPr>
      <t>(1) Some datasets are archived in GMU CWIC for testing purpose.
(2) Some datasets are not registered in IDN/GCMD but archived in GMU CWIC.
(3) Some datasets are registered in IDN/GCMD but not archived in GMU CWIC.
Document created by Lingjun Kang (lkang3@gmu.edu) and Yuanzheng Shao (yshao3@gmu.edu)
Nov. 16, 2012</t>
    </r>
  </si>
  <si>
    <t>MERRA SSMI DMSP15 : Gridded Monthly Time-Mean Observation minus Forecast (omf) Values V001 at GES DISC</t>
  </si>
  <si>
    <t>GES_DISC_MA_SSU_NOAA06_OBS_V001</t>
  </si>
  <si>
    <t>MERRA SSU NOAA06 : Gridded Monthly Time-Mean Observation (obs) Values V001</t>
  </si>
  <si>
    <t>MERRA SSU NOAA06 : Gridded Monthly Time-Mean Observation (obs) Values V001 at GES DISC</t>
  </si>
  <si>
    <t>GES_DISC_MA_SSU_NOAA06_OMA_V001</t>
  </si>
  <si>
    <t>MERRA SSU NOAA06 : Gridded Monthly Time-Mean Observation minus Analysis (oma) Values V001</t>
  </si>
  <si>
    <t>MERRA SSU NOAA06 : Gridded Monthly Time-Mean Observation minus Analysis (oma) Values V001 at GES DISC</t>
  </si>
  <si>
    <t>GES_DISC_MA_HIRS2_TIROSN_OBS_V001</t>
  </si>
  <si>
    <t>MERRA HIRS2 TIROSN : Gridded Monthly Time-Mean Observation (obs) Values V001</t>
  </si>
  <si>
    <t>MERRA HIRS2 TIROSN : Gridded Monthly Time-Mean Observation (obs) Values V001 at GES DISC</t>
  </si>
  <si>
    <t>GES_DISC_MA_HIRS2_TIROSN_OMA_V001</t>
  </si>
  <si>
    <t>MERRA HIRS2 TIROSN : Gridded Monthly Time-Mean Observation minus Analysis (oma) Values V001</t>
  </si>
  <si>
    <t>MERRA HIRS2 TIROSN : Gridded Monthly Time-Mean Observation minus Analysis (oma) Values V001 at GES DISC</t>
  </si>
  <si>
    <t>GES_DISC_MA_HIRS2_TIROSN_OMF_V001</t>
  </si>
  <si>
    <t>MERRA HIRS2 TIROSN : Gridded Monthly Time-Mean Observation minus Forecast (omf) Values V001</t>
  </si>
  <si>
    <t>MERRA HIRS2 TIROSN : Gridded Monthly Time-Mean Observation minus Forecast (omf) Values V001 at GES DISC</t>
  </si>
  <si>
    <t>GES_DISC_MA_HIRS3_AM_OMF_V001</t>
  </si>
  <si>
    <t>MERRA HIRS3 AM : Gridded Monthly Time-Mean Observation minus Forecast (omf) Values V001</t>
  </si>
  <si>
    <t>MERRA HIRS3 AM : Gridded Monthly Time-Mean Observation minus Forecast (omf) Values V001 at GES DISC</t>
  </si>
  <si>
    <t>GES_DISC_MA_SSU_NOAA06_OMF_V001</t>
  </si>
  <si>
    <t>MERRA SSU NOAA06 : Gridded Monthly Time-Mean Observation minus Forecast (omf) Values V001</t>
  </si>
  <si>
    <t>MERRA SSU NOAA06 : Gridded Monthly Time-Mean Observation minus Forecast (omf) Values V001 at GES DISC</t>
  </si>
  <si>
    <t>GES_DISC_MA_SSU_NOAA07_OBS_V001</t>
  </si>
  <si>
    <t>MERRA SSU NOAA07 : Gridded Monthly Time-Mean Observation (obs) Values V001</t>
  </si>
  <si>
    <t>MERRA SSU NOAA07 : Gridded Monthly Time-Mean Observation (obs) Values V001 at GES DISC</t>
  </si>
  <si>
    <t>GES_DISC_MA_SSU_NOAA07_OMA_V001</t>
  </si>
  <si>
    <t>MERRA SSU NOAA07 : Gridded Monthly Time-Mean Observation minus Analysis (oma) Values V001</t>
  </si>
  <si>
    <t>MERRA SSU NOAA07 : Gridded Monthly Time-Mean Observation minus Analysis (oma) Values V001 at GES DISC</t>
  </si>
  <si>
    <t>GES_DISC_MA_SSU_NOAA07_OMF_V001</t>
  </si>
  <si>
    <t>MERRA SSU NOAA07 : Gridded Monthly Time-Mean Observation minus Forecast (omf) Values V001</t>
  </si>
  <si>
    <t>MERRA SSU NOAA07 : Gridded Monthly Time-Mean Observation minus Forecast (omf) Values V001 at GES DISC</t>
  </si>
  <si>
    <t>GES_DISC_MA_HIRS3_NOAA15_OMA_V001</t>
  </si>
  <si>
    <t>MERRA HIRS3 NOAA15 : Gridded Monthly Time-Mean Observation minus Analysis (oma) Values V001</t>
  </si>
  <si>
    <t>MERRA HIRS3 NOAA15 : Gridded Monthly Time-Mean Observation minus Analysis (oma) Values V001 at GES DISC</t>
  </si>
  <si>
    <t>GES_DISC_MA_HIRS3_NOAA15_OMF_V001</t>
  </si>
  <si>
    <t>MERRA HIRS3 NOAA15 : Gridded Monthly Time-Mean Observation minus Forecast (omf) Values V001</t>
  </si>
  <si>
    <t>MERRA HIRS3 NOAA15 : Gridded Monthly Time-Mean Observation minus Forecast (omf) Values V001 at GES DISC</t>
  </si>
  <si>
    <t>GES_DISC_MA_HIRS3_NOAA16_OBS_V001</t>
  </si>
  <si>
    <t>MERRA HIRS3 NOAA16 : Gridded Monthly Time-Mean Observation (obs) Values V001</t>
  </si>
  <si>
    <t>MERRA HIRS3 NOAA16 : Gridded Monthly Time-Mean Observation (obs) Values V001 at GES DISC</t>
  </si>
  <si>
    <t>GES_DISC_MA_HIRS3_NOAA16_OMA_V001</t>
  </si>
  <si>
    <t>MERRA HIRS3 NOAA16 : Gridded Monthly Time-Mean Observation minus Analysis (oma) Values V001</t>
  </si>
  <si>
    <t>MERRA HIRS3 NOAA16 : Gridded Monthly Time-Mean Observation minus Analysis (oma) Values V001 at GES DISC</t>
  </si>
  <si>
    <t>GES_DISC_MA_SSU_NOAA08_OBS_V001</t>
  </si>
  <si>
    <t>MERRA SSU NOAA08 : Gridded Monthly Time-Mean Observation (obs) Values V001</t>
  </si>
  <si>
    <t>MERRA SSU NOAA08 : Gridded Monthly Time-Mean Observation (obs) Values V001 at GES DISC</t>
  </si>
  <si>
    <t>GES_DISC_MA_SSU_NOAA08_OMA_V001</t>
  </si>
  <si>
    <t>MERRA SSU NOAA08 : Gridded Monthly Time-Mean Observation minus Analysis (oma) Values V001</t>
  </si>
  <si>
    <t>MERRA SSU NOAA08 : Gridded Monthly Time-Mean Observation minus Analysis (oma) Values V001 at GES DISC</t>
  </si>
  <si>
    <t>GES_DISC_MA_SSU_NOAA08_OMF_V001</t>
  </si>
  <si>
    <t>MERRA SSU NOAA08 : Gridded Monthly Time-Mean Observation minus Forecast (omf) Values V001</t>
  </si>
  <si>
    <t>MERRA SSU NOAA08 : Gridded Monthly Time-Mean Observation minus Forecast (omf) Values V001 at GES DISC</t>
  </si>
  <si>
    <t>GES_DISC_MA_SSU_NOAA09_OBS_V001</t>
  </si>
  <si>
    <t>MERRA SSU NOAA09 : Gridded Monthly Time-Mean Observation (obs) Values V001</t>
  </si>
  <si>
    <t>MERRA SSU NOAA09 : Gridded Monthly Time-Mean Observation (obs) Values V001 at GES DISC</t>
  </si>
  <si>
    <t>GES_DISC_MA_HIRS3_NOAA16_OMF_V001</t>
  </si>
  <si>
    <t>MERRA HIRS3 NOAA16 : Gridded Monthly Time-Mean Observation minus Forecast (omf) Values V001</t>
  </si>
  <si>
    <t>MERRA HIRS3 NOAA16 : Gridded Monthly Time-Mean Observation minus Forecast (omf) Values V001 at GES DISC</t>
  </si>
  <si>
    <t>GES_DISC_MA_HIRS3_NOAA17_OMA_V001</t>
  </si>
  <si>
    <t>MERRA HIRS3 NOAA17 : Gridded Monthly Time-Mean Observation minus Analysis (oma) Values V001</t>
  </si>
  <si>
    <t>MERRA HIRS3 NOAA17 : Gridded Monthly Time-Mean Observation minus Analysis (oma) Values V001 at GES DISC</t>
  </si>
  <si>
    <t>GES_DISC_MA_HIRS3_NOAA17_OMF_V001</t>
  </si>
  <si>
    <t>MERRA HIRS3 NOAA17 : Gridded Monthly Time-Mean Observation minus Forecast (omf) Values V001</t>
  </si>
  <si>
    <t>MERRA HIRS3 NOAA17 : Gridded Monthly Time-Mean Observation minus Forecast (omf) Values V001 at GES DISC</t>
  </si>
  <si>
    <t>GES_DISC_MA_MHS_NOAA18_OBS_V001</t>
  </si>
  <si>
    <t>MERRA MHS NOAA18 : Gridded Monthly Time-Mean Observation (obs) Values V001</t>
  </si>
  <si>
    <t>MERRA MHS NOAA18 : Gridded Monthly Time-Mean Observation (obs) Values V001 at GES DISC</t>
  </si>
  <si>
    <t>GES_DISC_MA_SSU_NOAA09_OMA_V001</t>
  </si>
  <si>
    <t>MERRA SSU NOAA09 : Gridded Monthly Time-Mean Observation minus Analysis (oma) Values V001</t>
  </si>
  <si>
    <t>MERRA SSU NOAA09 : Gridded Monthly Time-Mean Observation minus Analysis (oma) Values V001 at GES DISC</t>
  </si>
  <si>
    <t>GES_DISC_MA_SSU_NOAA09_OMF_V001</t>
  </si>
  <si>
    <t>MERRA SSU NOAA09 : Gridded Monthly Time-Mean Observation minus Forecast (omf) Values V001</t>
  </si>
  <si>
    <t>MERRA SSU NOAA09 : Gridded Monthly Time-Mean Observation minus Forecast (omf) Values V001 at GES DISC</t>
  </si>
  <si>
    <t>GES_DISC_MA_SSU_NOAA11_OBS_V001</t>
  </si>
  <si>
    <t>MERRA SSU NOAA11 : Gridded Monthly Time-Mean Observation (obs) Values V001</t>
  </si>
  <si>
    <t>MERRA SSU NOAA11 : Gridded Monthly Time-Mean Observation (obs) Values V001 at GES DISC</t>
  </si>
  <si>
    <t>GES_DISC_MA_SSU_NOAA11_OMA_V001</t>
  </si>
  <si>
    <t>MERRA SSU NOAA11 : Gridded Monthly Time-Mean Observation minus Analysis (oma) Values V001</t>
  </si>
  <si>
    <t>MERRA SSU NOAA11 : Gridded Monthly Time-Mean Observation minus Analysis (oma) Values V001 at GES DISC</t>
  </si>
  <si>
    <t>GES_DISC_MA_AMSUA_NOAA17_OMA_V001</t>
  </si>
  <si>
    <t>MERRA AMSUA NOAA17 : Gridded Monthly Time-Mean Observation minus Analysis (oma) Values V001</t>
  </si>
  <si>
    <t>MERRA AMSUA NOAA17 : Gridded Monthly Time-Mean Observation minus Analysis (oma) Values V001 at GES DISC</t>
  </si>
  <si>
    <t>GES_DISC_MA_HIRS2_AM_OBS_V001</t>
  </si>
  <si>
    <t>MERRA HIRS2 AM : Gridded Monthly Time-Mean Observation (obs) Values V001</t>
  </si>
  <si>
    <t>MERRA HIRS2 AM : Gridded Monthly Time-Mean Observation (obs) Values V001 at GES DISC</t>
  </si>
  <si>
    <t>GES_DISC_MA_HIRS3_AM_OBS_V001</t>
  </si>
  <si>
    <t>MERRA HIRS3 AM : Gridded Monthly Time-Mean Observation (obs) Values V001</t>
  </si>
  <si>
    <t>MERRA HIRS3 AM : Gridded Monthly Time-Mean Observation (obs) Values V001 at GES DISC</t>
  </si>
  <si>
    <t>GES_DISC_MA_HIRS3_NOAA15_OBS_V001</t>
  </si>
  <si>
    <t>MERRA HIRS3 NOAA15 : Gridded Monthly Time-Mean Observation (obs) Values V001</t>
  </si>
  <si>
    <t>MERRA HIRS3 NOAA15 : Gridded Monthly Time-Mean Observation (obs) Values V001 at GES DISC</t>
  </si>
  <si>
    <t>GES_DISC_MA_SSU_NOAA11_OMF_V001</t>
  </si>
  <si>
    <t>MERRA SSU NOAA11 : Gridded Monthly Time-Mean Observation minus Forecast (omf) Values V001</t>
  </si>
  <si>
    <t>MERRA SSU NOAA11 : Gridded Monthly Time-Mean Observation minus Forecast (omf) Values V001 at GES DISC</t>
  </si>
  <si>
    <t>GES_DISC_MA_SSU_NOAA14_OBS_V001</t>
  </si>
  <si>
    <t>MERRA SSU NOAA14 : Gridded Monthly Time-Mean Observation (obs) Values V001</t>
  </si>
  <si>
    <t>MERRA SSU NOAA14 : Gridded Monthly Time-Mean Observation (obs) Values V001 at GES DISC</t>
  </si>
  <si>
    <t>GES_DISC_MA_SSU_NOAA14_OMA_V001</t>
  </si>
  <si>
    <t>MERRA SSU NOAA14 : Gridded Monthly Time-Mean Observation minus Analysis (oma) Values V001</t>
  </si>
  <si>
    <t>MERRA SSU NOAA14 : Gridded Monthly Time-Mean Observation minus Analysis (oma) Values V001 at GES DISC</t>
  </si>
  <si>
    <t>GES_DISC_MA_SSU_TIROSN_OBS_V001</t>
  </si>
  <si>
    <t>MERRA SSU TIROSN : Gridded Monthly Time-Mean Observation (obs) Values V001</t>
  </si>
  <si>
    <t>MERRA SSU TIROSN : Gridded Monthly Time-Mean Observation (obs) Values V001 at GES DISC</t>
  </si>
  <si>
    <t>GES_DISC_MA_SSMI_DMSP13_OMA_V001</t>
  </si>
  <si>
    <t>MERRA SSMI DMSP13 : Gridded Monthly Time-Mean Observation minus Analysis (oma) Values V001</t>
  </si>
  <si>
    <t>MERRA SSMI DMSP13 : Gridded Monthly Time-Mean Observation minus Analysis (oma) Values V001 at GES DISC</t>
  </si>
  <si>
    <t>GES_DISC_MA_AMSUA_NOAA16_OMA_V001</t>
  </si>
  <si>
    <t>MERRA AMSUA NOAA16 : Gridded Monthly Time-Mean Observation minus Analysis (oma) Values V001</t>
  </si>
  <si>
    <t>MERRA AMSUA NOAA16 : Gridded Monthly Time-Mean Observation minus Analysis (oma) Values V001 at GES DISC</t>
  </si>
  <si>
    <t>GES_DISC_MA_AMSUA_NOAA16_OMF_V001</t>
  </si>
  <si>
    <t>MERRA AMSUA NOAA16 : Gridded Monthly Time-Mean Observation minus Forecast (omf) Values V001</t>
  </si>
  <si>
    <t>MERRA AMSUA NOAA16 : Gridded Monthly Time-Mean Observation minus Forecast (omf) Values V001 at GES DISC</t>
  </si>
  <si>
    <t>GES_DISC_MA_AMSUA_NOAA17_OBS_V001</t>
  </si>
  <si>
    <t>MERRA AMSUA NOAA17 : Gridded Monthly Time-Mean Observation (obs) Values V001</t>
  </si>
  <si>
    <t>MERRA AMSUA NOAA17 : Gridded Monthly Time-Mean Observation (obs) Values V001 at GES DISC</t>
  </si>
  <si>
    <t>GES_DISC_MA_MHS_NOAA18_OMA_V001</t>
  </si>
  <si>
    <t>MERRA MHS NOAA18 : Gridded Monthly Time-Mean Observation minus Analysis (oma) Values V001</t>
  </si>
  <si>
    <t>MERRA MHS NOAA18 : Gridded Monthly Time-Mean Observation minus Analysis (oma) Values V001 at GES DISC</t>
  </si>
  <si>
    <t>GES_DISC_MA_MHS_NOAA18_OMF_V001</t>
  </si>
  <si>
    <t>MERRA MHS NOAA18 : Gridded Monthly Time-Mean Observation minus Forecast (omf) Values V001</t>
  </si>
  <si>
    <t>MERRA MHS NOAA18 : Gridded Monthly Time-Mean Observation minus Forecast (omf) Values V001 at GES DISC</t>
  </si>
  <si>
    <t>GES_DISC_MA_MON_CONV_OBS_V001</t>
  </si>
  <si>
    <t>MERRA MONTHLY CONVENTIONAL OBS : Gridded Monthly Time-Mean Observation (obs) Values V001</t>
  </si>
  <si>
    <t>MERRA MONTHLY CONVENTIONAL OBS : Gridded Monthly Time-Mean Observation (obs) Values V001 at GES DISC</t>
  </si>
  <si>
    <t>GES_DISC_MA_MON_CONV_OMA_V001</t>
  </si>
  <si>
    <t>MERRA MONTHLY CONVENTIONAL OMA : Gridded Monthly Time-Mean Observation minus Assimilation (oma) Values V001</t>
  </si>
  <si>
    <t>MERRA MONTHLY CONVENTIONAL OMA : Gridded Monthly Time-Mean Observation minus Assimilation (oma) Values V001 at GES DISC</t>
  </si>
  <si>
    <t>GES_DISC_MA_SSU_TIROSN_OMA_V001</t>
  </si>
  <si>
    <t>MERRA SSU TIROSN : Gridded Monthly Time-Mean Observation minus Analysis (oma) Values V001</t>
  </si>
  <si>
    <t>MERRA SSU TIROSN : Gridded Monthly Time-Mean Observation minus Analysis (oma) Values V001 at GES DISC</t>
  </si>
  <si>
    <t>GES_DISC_MA_AIRS_AQUA_OBS_V001</t>
  </si>
  <si>
    <t>MERRA AIRS AQUA : Gridded Monthly Time-Mean Observation (obs) Values V001</t>
  </si>
  <si>
    <t>MERRA AIRS AQUA : Gridded Monthly Time-Mean Observation (obs) Values V001 at GES DISC</t>
  </si>
  <si>
    <t>GES_DISC_MA_AMSUA_NOAA15_OBS_V001</t>
  </si>
  <si>
    <t>MERRA AMSUA NOAA15 : Gridded Monthly Time-Mean Observation (obs) Values V001</t>
  </si>
  <si>
    <t>MERRA AMSUA NOAA15 : Gridded Monthly Time-Mean Observation (obs) Values V001 at GES DISC</t>
  </si>
  <si>
    <t>GES_DISC_MA_AMSUA_NOAA15_OMF_V001</t>
  </si>
  <si>
    <t>MERRA AMSUA NOAA15 : Gridded Monthly Time-Mean Observation minus Forecast (omf) Values V001</t>
  </si>
  <si>
    <t>MERRA AMSUA NOAA15 : Gridded Monthly Time-Mean Observation minus Forecast (omf) Values V001 at GES DISC</t>
  </si>
  <si>
    <t>GES_DISC_MA_AMSUA_NOAA17_OMF_V001</t>
  </si>
  <si>
    <t>MERRA AMSUA NOAA17 : Gridded Monthly Time-Mean Observation minus Forecast (omf) Values V001</t>
  </si>
  <si>
    <t>MERRA AMSUA NOAA17 : Gridded Monthly Time-Mean Observation minus Forecast (omf) Values V001 at GES DISC</t>
  </si>
  <si>
    <t>GES_DISC_MA_AMSUA_AQUA_OBS_V001</t>
  </si>
  <si>
    <t>MERRA AMSUA AQUA : Gridded Monthly Time-Mean Observation (obs) Values V001</t>
  </si>
  <si>
    <t>MERRA AMSUA AQUA : Gridded Monthly Time-Mean Observation (obs) Values V001 at GES DISC</t>
  </si>
  <si>
    <t>GES_DISC_GSSTF_NCEP_2c</t>
  </si>
  <si>
    <t>NCEP/DOE Reanalysis II in HDF-EOS5, for GSSTF2c, 1x1 deg Daily grid V2c</t>
  </si>
  <si>
    <t>NCEP/DOE Reanalysis II in HDF-EOS5, for GSSTF2c, 1x1 deg Daily grid</t>
  </si>
  <si>
    <t>GES_DISC_MAT1NXOCN_V5.2.0</t>
  </si>
  <si>
    <t>MERRA 2D IAU Ocean Surface Diagnostic, Single Level, Time Avg 1-hr (2/3x1/2L1) V5.2.0</t>
  </si>
  <si>
    <t>MERRA 2D IAU Ocean Surface Diagnostic, Single Level, Time Avg 1-hr (2/3x1/2L1) V5.2.0 (MAT1NXSLV) at GES DISC</t>
  </si>
  <si>
    <t>GES_DISC_MATMNXOCN_V5.2.0</t>
  </si>
  <si>
    <t>MERRA 2D IAU Ocean Surface Diagnostic, Single Level, Monthly Mean (2/3x1/2L1) V5.2.0</t>
  </si>
  <si>
    <t>MERRA 2D IAU Ocean Surface Diagnostic, Single Level, Monthly Mean (2/3x1/2L1) V5.2.0 (MAT1NXSLV) at GES DISC</t>
  </si>
  <si>
    <t>GES_DISC_MA_SSMI_DMSP13_OMF_V001</t>
  </si>
  <si>
    <t>MERRA SSMI DMSP13 : Gridded Monthly Time-Mean Observation minus Forecast (omf) Values V001</t>
  </si>
  <si>
    <t>MERRA SSMI DMSP13 : Gridded Monthly Time-Mean Observation minus Forecast (omf) Values V001 at GES DISC</t>
  </si>
  <si>
    <t>GES_DISC_MA_HIRS2_NOAA11_OMF_V001</t>
  </si>
  <si>
    <t>MERRA HIRS2 NOAA11 : Gridded Monthly Time-Mean Observation minus Forecast (omf) Values V001</t>
  </si>
  <si>
    <t>MERRA HIRS2 NOAA11 : Gridded Monthly Time-Mean Observation minus Forecast (omf) Values V001 at GES DISC</t>
  </si>
  <si>
    <t>GES_DISC_MA_SSU_NOAA14_OMF_V001</t>
  </si>
  <si>
    <t>MERRA SSU NOAA14 : Gridded Monthly Time-Mean Observation minus Forecast (omf) Values V001</t>
  </si>
  <si>
    <t>MERRA SSU NOAA14 : Gridded Monthly Time-Mean Observation minus Forecast (omf) Values V001 at GES DISC</t>
  </si>
  <si>
    <t>GES_DISC_TOMSEPOVP_V008</t>
  </si>
  <si>
    <t>TOMS/Earth Probe Ground Station Overpass Data V008</t>
  </si>
  <si>
    <t>TOMS/Earth Probe Ground Station Overpass Data V008 (TOMSEPOVP) at GES DISC</t>
  </si>
  <si>
    <t>GES_DISC_TOMSM3OVP_V008</t>
  </si>
  <si>
    <t>TOMS/Meteor-3 Ground Station Overpass Data V008</t>
  </si>
  <si>
    <t>TOMS/Meteor-3 Ground Station Overpass Data V008 (TOMSM3OVP) at GES DISC</t>
  </si>
  <si>
    <t>GES_DISC_TOMSN7OVP_V008</t>
  </si>
  <si>
    <t>TOMS/Nimbus-7 Ground Station Overpass Data V008</t>
  </si>
  <si>
    <t>TOMS/Nimbus-7 Ground Station Overpass Data V008 (TOMSN7OVP) at GES DISC</t>
  </si>
  <si>
    <t>GES_DISC_HIRMLS3IWC_V001</t>
  </si>
  <si>
    <t>HIRDLS-MLS/Aura Level 3 Ice Water Content V001</t>
  </si>
  <si>
    <t>HIRDLS-MLS/Aura Level 3 Ice Water Content V001 (HIRMLS3IWC) at GES DISC</t>
  </si>
  <si>
    <t>GES_DISC_SOR3TSI6_V012</t>
  </si>
  <si>
    <t>SORCE Level 3 Total Solar Irradiance 6-Hour Average V012</t>
  </si>
  <si>
    <t>SORCE Level 3 Total Solar Irradiance 6-Hour Means V012 SOR3TSI6 at GES DISC</t>
  </si>
  <si>
    <t>GES_DISC_GSSTFSC_2c</t>
  </si>
  <si>
    <t>Surface Turbulent Fluxes, 1x1 deg Seasonal Climatology, Set1 and NCEP V2c</t>
  </si>
  <si>
    <t>Surface Turbulent Fluxes, 1x1 deg Seasonal Climatology, Set1 and NCEP</t>
  </si>
  <si>
    <t>GES_DISC_HIR3SCOL_V006</t>
  </si>
  <si>
    <t>HIRDLS/Aura Level 3 Stratospheric Column Geophysical Parameters V006</t>
  </si>
  <si>
    <t>HIRDLS/Aura Level 3 Stratospheric Column Geophysical Parameters V006 (HIR3SCOL) at GES DISC</t>
  </si>
  <si>
    <t>GES_DISC_MA_CONV_OMA_V001</t>
  </si>
  <si>
    <t>MERRA CONVENTIONAL OMA : Gridded Daily Time-Mean Observation minus Analysis (oma) Values V001</t>
  </si>
  <si>
    <t>MERRA CONVENTIONAL OMA : Gridded Daily Time-Mean Observation minus Analysis (oma) Values V001 at GES DISC</t>
  </si>
  <si>
    <t>GES_DISC_MA_HIRS3_AM_OMA_V001</t>
  </si>
  <si>
    <t>MERRA HIRS3 AM : Gridded Monthly Time-Mean Observation minus Analysis (oma) Values V001</t>
  </si>
  <si>
    <t>MERRA HIRS3 AM : Gridded Monthly Time-Mean Observation minus Analysis (oma) Values V001 at GES DISC</t>
  </si>
  <si>
    <t>GES_DISC_MA_HIRS3_NOAA17_OBS_V001</t>
  </si>
  <si>
    <t>MERRA HIRS3 NOAA17 : Gridded Monthly Time-Mean Observation (obs) Values V001</t>
  </si>
  <si>
    <t>MERRA HIRS3 NOAA17 : Gridded Monthly Time-Mean Observation (obs) Values V001 at GES DISC</t>
  </si>
  <si>
    <t>GES_DISC_MA_MSU_NOAA07_OMF_V001</t>
  </si>
  <si>
    <t>MERRA MSU NOAA07 : Gridded Monthly Time-Mean Observation minus Forecast (omf) Values V001</t>
  </si>
  <si>
    <t>MERRA MSU NOAA07 : Gridded Monthly Time-Mean Observation minus Forecast (omf) Values V001 at GES DISC</t>
  </si>
  <si>
    <t>GES_DISC_MA_MSU_NOAA08_OMA_V001</t>
  </si>
  <si>
    <t>MERRA MSU NOAA08 : Gridded Monthly Time-Mean Observation minus Analysis (oma) Values V001</t>
  </si>
  <si>
    <t>MERRA MSU NOAA08 : Gridded Monthly Time-Mean Observation minus Analysis (oma) Values V001 at GES DISC</t>
  </si>
  <si>
    <t>GES_DISC_MA_MSU_NOAA12_OBS_V001</t>
  </si>
  <si>
    <t>MERRA MSU NOAA12 : Gridded Monthly Time-Mean Observation (obs) Values V001</t>
  </si>
  <si>
    <t>MERRA MSU NOAA12 : Gridded Monthly Time-Mean Observation (obs) Values V001 at GES DISC</t>
  </si>
  <si>
    <t>GES_DISC_MA_SSU_TIROSN_OMF_V001</t>
  </si>
  <si>
    <t>MERRA SSU TIROSN : Gridded Monthly Time-Mean Observation minus Forecast (omf) Values V001</t>
  </si>
  <si>
    <t>MERRA SSU TIROSN : Gridded Monthly Time-Mean Observation minus Forecast (omf) Values V001 at GES DISC</t>
  </si>
  <si>
    <t>GES_DISC_MA_AMSUA_AQUA_OMF_V001</t>
  </si>
  <si>
    <t>MERRA AMSUA AQUA : Gridded Monthly Time-Mean Observation minus Forecast (omf) Values V001</t>
  </si>
  <si>
    <t>MERRA AMSUA AQUA : Gridded Monthly Time-Mean Observation minus Forecast (omf) Values V001 at GES DISC</t>
  </si>
  <si>
    <t>GES_DISC_MA_AMSUA_NOAA15_OMA_V001</t>
  </si>
  <si>
    <t>MERRA AMSUA NOAA15 : Gridded Monthly Time-Mean Observation minus Analysis (oma) Values V001</t>
  </si>
  <si>
    <t>MERRA AMSUA NOAA15 : Gridded Monthly Time-Mean Observation minus Analysis (oma) Values V001 at GES DISC</t>
  </si>
  <si>
    <t>GES_DISC_MA_AMSUA_NOAA16_OBS_V001</t>
  </si>
  <si>
    <t>MERRA AMSUA NOAA16 : Gridded Monthly Time-Mean Observation (obs) Values V001</t>
  </si>
  <si>
    <t>MERRA AMSUA NOAA16 : Gridded Monthly Time-Mean Observation (obs) Values V001 at GES DISC</t>
  </si>
  <si>
    <t>GES_DISC_SBUV2N14L3zm_V1.00</t>
  </si>
  <si>
    <t>SBUV2/NOAA-14 Ozone (O3) Profile and Total Column Ozone Monthly L3 Global 5.0deg Lat Zones V1.00</t>
  </si>
  <si>
    <t>SBUV2/NOAA-14 Ozone (O3) Profile and Total Column Ozone Monthly L3 Global 5.0deg Lat Zones V001 SBUV2N14L3zm at GES DISC</t>
  </si>
  <si>
    <t>GES_DISC_SBUV2N16L3zm_V1.00</t>
  </si>
  <si>
    <t>SBUV2/NOAA-16 Ozone (O3) Profile and Total Column Ozone Monthly L3 Global 5.0deg Lat Zones V1.00</t>
  </si>
  <si>
    <t>SBUV2/NOAA-16 Ozone (O3) Profile and Total Column Ozone Monthly L3 Global 5.0deg Lat Zones V001 SBUV2N16L3zm at GES DISC</t>
  </si>
  <si>
    <t>GES_DISC_OMDOAO3Z_V003</t>
  </si>
  <si>
    <t>OMI/Aura DOAS Total Column Ozone Zoomed 1-Orbit L2 Swath 13x12km V003</t>
  </si>
  <si>
    <t>OMI/Aura DOAS Total Column Ozone Zoomed 1-Orbit L2 Swath 13x12km V003 (OMDOAO3Z) at GES DISC</t>
  </si>
  <si>
    <t>GES_DISC_GSSTFYC_2c</t>
  </si>
  <si>
    <t>Surface Turbulent Fluxes, 1x1 deg Yearly Climatology, Set1 and NCEP V2c</t>
  </si>
  <si>
    <t>Surface Turbulent Fluxes, 1x1 deg Yearly Climatology, Set1 and NCEP</t>
  </si>
  <si>
    <t>GES_DISC_GSSTFM_2c</t>
  </si>
  <si>
    <t>Surface Turbulent Fluxes, 1x1 deg Monthly Grid, Set1 and Interpolated Data V2c</t>
  </si>
  <si>
    <t>Surface Turbulent Fluxes, 1x1 deg Monthly Grid, Set1 and Interpolated Data</t>
  </si>
  <si>
    <t>GES_DISC_SBUV2N11L3zm_V1.00</t>
  </si>
  <si>
    <t>SBUV2/NOAA-11 Ozone (O3) Profile and Total Column Ozone Monthly L3 Global 5.0deg Lat Zones V1.00</t>
  </si>
  <si>
    <t>SBUV2/NOAA-11 Ozone (O3) Profile and Total Column Ozone Monthly L3 Global 5.0deg Lat Zones V001 SBUV2N11L3zm at GES DISC</t>
  </si>
  <si>
    <t>GES_DISC_SBUV2N18L3zm_V1.00</t>
  </si>
  <si>
    <t>SBUV2/NOAA-18 Ozone (O3) Profile and Total Column Ozone Monthly L3 Global 5.0deg Lat Zones V1.00</t>
  </si>
  <si>
    <t>SBUV2/NOAA-18 Ozone (O3) Profile and Total Column Ozone Monthly L3 Global 5.0deg Lat Zones V001 SBUV2N18L3zm at GES DISC</t>
  </si>
  <si>
    <t>GES_DISC_NLDAS_NOAH0125_H_V002</t>
  </si>
  <si>
    <t>NLDAS Noah Land Surface Model L4 Hourly 0.125 x 0.125 degree V002</t>
  </si>
  <si>
    <t>NLDAS Noah Land Surface Model L4 Hourly 0.125 x 0.125 degree V002 (NLDAS_NOAH0125_H) at GES DISC</t>
  </si>
  <si>
    <t>GES_DISC_GSSTF_2c</t>
  </si>
  <si>
    <t>Surface Turbulent Fluxes, 1x1 deg Daily Grid, Set1 V2c</t>
  </si>
  <si>
    <t>Surface Turbulent Fluxes, 1x1 deg Daily Grid, Set1</t>
  </si>
  <si>
    <t>GES_DISC_SWDB_L305_V003</t>
  </si>
  <si>
    <t>SeaWiFS Deep Blue Aerosol Optical Depth and Angstrom Exponent Daily Level 3 Data Gridded at 0.5 Degrees V003</t>
  </si>
  <si>
    <t>GES_DISC_SWDB_L2_V003</t>
  </si>
  <si>
    <t>SeaWiFS Deep Blue Aerosol Optical Depth and Angstrom Exponent Daily Level 2 Data V003</t>
  </si>
  <si>
    <t>GES_DISC_SBUV2N14L2_V1.00</t>
  </si>
  <si>
    <t>SBUV2/NOAA-14 Ozone (O3) Nadir Profile and Total Column Daily L2 V1.00</t>
  </si>
  <si>
    <t>SBUV2/NOAA-14 Ozone (O3) Nadir Profile and Total Column Daily L2 V1.00 SBUV2N14L2 at GES DISC</t>
  </si>
  <si>
    <t>GES_DISC_SBUV2N11L2_V1.00</t>
  </si>
  <si>
    <t>SBUV2/NOAA-11 Ozone (O3) Nadir Profile and Total Column Daily L2 V1.00</t>
  </si>
  <si>
    <t>SBUV2/NOAA-11 Ozone (O3) Nadir Profile and Total Column Daily L2 V1.00 SBUV2N11L2 at GES DISC</t>
  </si>
  <si>
    <t>GES_DISC_SBUV2N09L2_V1.00</t>
  </si>
  <si>
    <t>SBUV2/NOAA-09 Ozone (O3) Nadir Profile and Total Column Daily L2 V1.00</t>
  </si>
  <si>
    <t>SBUV2/NOAA-09 Ozone (O3) Nadir Profile and Total Column Daily L2 V1.00 SBUV2N09L2 at GES DISC</t>
  </si>
  <si>
    <t>GES_DISC_SBUVN07L2_V1.00</t>
  </si>
  <si>
    <t>SBUV/Nimbus-7 Ozone (O3) Nadir Profile and Total Column Daily L2 V1.00</t>
  </si>
  <si>
    <t>SBUV/Nimbus-7 Ozone (O3) Nadir Profile and Total Column Daily L2 V1.00 SBUVN07L2 at GES DISC</t>
  </si>
  <si>
    <t>MI1B12</t>
  </si>
  <si>
    <t>MISR Level 1B1 Radiance Data Version 2</t>
  </si>
  <si>
    <t>MI3DAEF2</t>
  </si>
  <si>
    <t>MISR Level 3 Daily FIRSTLOOK Component Global Aerosol Product V002</t>
  </si>
  <si>
    <t>MI3DAENF2</t>
  </si>
  <si>
    <t>MISR Level 3 Daily FIRSTLOOK Global Aerosol Product in netCDF V002</t>
  </si>
  <si>
    <t>MI3DAER2</t>
  </si>
  <si>
    <t>MISR Level 3 Daily Component Global Aerosol Regional Product V002</t>
  </si>
  <si>
    <t>MI3DALF2</t>
  </si>
  <si>
    <t>MISR Level 3 Daily FIRSTLOOK Component Global Albedo Product V002</t>
  </si>
  <si>
    <t>MI3DALNF2</t>
  </si>
  <si>
    <t>MISR Level 3 Daily FIRSTLOOK Component Global Albedo Product in netCDF V002</t>
  </si>
  <si>
    <t>MI3DLSR2</t>
  </si>
  <si>
    <t>MISR Level 3 Daily Component Global Land Regional Product V002</t>
  </si>
  <si>
    <t>MI3MAEF2</t>
  </si>
  <si>
    <t>MISR Level 3 Monthly FIRSTLOOK Component Global Aerosol Product V002</t>
  </si>
  <si>
    <t>MI3MAENF2</t>
  </si>
  <si>
    <t>MISR Level 3 Monthly FIRSTLOOK Global Aerosol Product in netCDF format V002</t>
  </si>
  <si>
    <t>MI3MAER2</t>
  </si>
  <si>
    <t>MISR Level 3 Monthly Component Global Aerosol Regional Product V002</t>
  </si>
  <si>
    <t>MI3MALF2</t>
  </si>
  <si>
    <t>MISR Level 3 Monthly FIRSTLOOK Component Global Albedo Product V002</t>
  </si>
  <si>
    <t>MI3MALNF2</t>
  </si>
  <si>
    <t>MISR Level 3 Monthly FIRSTLOOK Component Global Albedo Product in netCDF V002</t>
  </si>
  <si>
    <t>MI3MLSF2</t>
  </si>
  <si>
    <t>MISR Level 3 Monthly FIRSTLOOK Component Global Land Product V002</t>
  </si>
  <si>
    <t>MI3MLSNF2</t>
  </si>
  <si>
    <t>MISR Level 3 Monthly FIRSTLOOK Global Land Product in netCDF V002</t>
  </si>
  <si>
    <t>MI3MLSR2</t>
  </si>
  <si>
    <t>MISR Level 3 Monthly Component Global Land Regional Product V002</t>
  </si>
  <si>
    <t>MIL3DAEN4</t>
  </si>
  <si>
    <t>MISR Level 3 Daily Component Global Aerosol Product in netCDF V004</t>
  </si>
  <si>
    <t>MIL3DLSN4</t>
  </si>
  <si>
    <t>MISR Level 3 Daily Component Global Land Product in netCDF V004</t>
  </si>
  <si>
    <t>MIL3MAEN4</t>
  </si>
  <si>
    <t>MISR Level 3 Monthly Component Global Aerosol Product in netCDF V004</t>
  </si>
  <si>
    <t>MIL3MLSN4</t>
  </si>
  <si>
    <t>MISR Level 3 Monthly Component Global Land Product in netCDF V004</t>
  </si>
  <si>
    <t>MIL3QAEN4</t>
  </si>
  <si>
    <t>MISR Level 3 Seasonal Component Global Aerosol Product in netCDF V004</t>
  </si>
  <si>
    <t>MIL3QLSN4</t>
  </si>
  <si>
    <t>MISR Level 3 Seasonal Component Global Land Product in netCDF V004</t>
  </si>
  <si>
    <t>MIL3YAEN4</t>
  </si>
  <si>
    <t>MISR Level 3 Yearly Component Global Aerosol Product in netCDF V004</t>
  </si>
  <si>
    <t>MIL3YLSN4</t>
  </si>
  <si>
    <t>MISR Level 3 Yearly Component Global Land Product in netCDF V004</t>
  </si>
  <si>
    <t>TL2H2OL3</t>
  </si>
  <si>
    <t>CALIPSO Imaging Infrared Radiometer Level 1B radiance data V1-11</t>
  </si>
  <si>
    <t>CALIPSO Imaging Infrared Radiometer (IIR) Level 2 Swath V2-01</t>
  </si>
  <si>
    <t>CALIPSO Imaging Infrared Radiometer Level 2 Track V2-01</t>
  </si>
  <si>
    <t>CALIPSO Lidar Level 1B profile data V3-01</t>
  </si>
  <si>
    <t>CALIPSO Lidar Level 2 1 km cloud layer data V3-01</t>
  </si>
  <si>
    <t>CALIPSO Lidar Level 2 5 km aerosol layer data V3-01</t>
  </si>
  <si>
    <t>CALIPSO Lidar Level 2 5km aerosol profile data V3-01</t>
  </si>
  <si>
    <t>CALIPSO Lidar Level 2 5 km cloud layer data V3-01</t>
  </si>
  <si>
    <t>CALIPSO Lidar Level 2 5km cloud profile data V3-01</t>
  </si>
  <si>
    <t>CALIPSO Lidar Level 2 1/3 km cloud layer data V3-01</t>
  </si>
  <si>
    <t>CALIPSO Lidar Level 2 Vertical Feature Mask data V3-01</t>
  </si>
  <si>
    <t>CAL_WFC_L1_125m-ValStage-V3-01</t>
  </si>
  <si>
    <t>CALIPSO Wide Field Camera Level 1B 125m Native Science data</t>
  </si>
  <si>
    <t>CAL_WFC_L1_1Km-ValStage-V3-01</t>
  </si>
  <si>
    <t>CALIPSO Wide Field Camera Level 1B 1 km Native Science data</t>
  </si>
  <si>
    <t>CAL_WFC_L1_IIR-ValStage-V3-01</t>
  </si>
  <si>
    <t>CALIPSO Wide Field Camera Level 1B 1 km Registered Science data</t>
  </si>
  <si>
    <t>MOD13C15</t>
  </si>
  <si>
    <t>MYD11A141</t>
  </si>
  <si>
    <t>MOD11C241</t>
  </si>
  <si>
    <t>MOD11_L241</t>
  </si>
  <si>
    <t>MODIS/Terra Land Surface Temperature/Emissivity 5-Min L2 Swath 1km V041</t>
  </si>
  <si>
    <t>MOD13Q14</t>
  </si>
  <si>
    <t>MODIS/Terra Vegetation Indices 16-Day L3 Global 250m SIN Grid V004</t>
  </si>
  <si>
    <t>MYD14A15</t>
  </si>
  <si>
    <t>MOD11A141</t>
  </si>
  <si>
    <t>MOD11B141</t>
  </si>
  <si>
    <t>MYD11B141</t>
  </si>
  <si>
    <t>MOD11C141</t>
  </si>
  <si>
    <t>MOD11C341</t>
  </si>
  <si>
    <t>MOD13C25</t>
  </si>
  <si>
    <t>MYD11C141</t>
  </si>
  <si>
    <t>MYD11C241</t>
  </si>
  <si>
    <t>MYD11C341</t>
  </si>
  <si>
    <t>MODIS/Aqua Land Surface Temperature/Emissivity Monthly L3 Global 0.05Deg CMG V041</t>
  </si>
  <si>
    <t>MYD11_L241</t>
  </si>
  <si>
    <t>MCD15A35</t>
  </si>
  <si>
    <t>NAALSED3</t>
  </si>
  <si>
    <t>North American ASTER Land Surface Emissivity Database V003</t>
  </si>
  <si>
    <t>AST_L1BE3</t>
  </si>
  <si>
    <t>Expedited ASTER L1B Registered Radiance at the Sensor V003</t>
  </si>
  <si>
    <t>MCD43B45</t>
  </si>
  <si>
    <t>MYD09CMG5</t>
  </si>
  <si>
    <t>MYD145</t>
  </si>
  <si>
    <t>MYD17A34</t>
  </si>
  <si>
    <t>AMSR-L1A</t>
  </si>
  <si>
    <t>AMSR/ADEOS-II L1A Raw Observation Counts V002</t>
  </si>
  <si>
    <t>AMSR/ADEOS-II L1A Raw Observation Counts</t>
  </si>
  <si>
    <t>AA_L2A</t>
  </si>
  <si>
    <t>AMSR/ADEOS-II L2A Global Swath Spatially-Resampled Brightness Temperatures (Tb) V001</t>
  </si>
  <si>
    <t>AMSR/ADEOS-II L2A Global Swath Spatially-Resampled Brightness Temperatures</t>
  </si>
  <si>
    <t>AE_Land3</t>
  </si>
  <si>
    <t>AMSR-E/Aqua Daily L3 Surface Soil Moisture, Interpretive Parameters, &amp; QC EASE-Grids</t>
  </si>
  <si>
    <t>MYD10A1V5</t>
  </si>
  <si>
    <t>MODIS/Aqua Snow Cover Daily L3 Global 500m Grid, Version 5</t>
  </si>
  <si>
    <t>MYD10C1V5</t>
  </si>
  <si>
    <t>MODIS/Aqua Snow Cover Daily L3 Global 0.05Deg CMG, Version 5</t>
  </si>
  <si>
    <t>MYD10CMV5</t>
  </si>
  <si>
    <t>MODIS/Aqua Snow Cover Monthly L3 Global 0.05Deg CMG, Version 5</t>
  </si>
  <si>
    <t>gov.noaa.class.ASCAT</t>
  </si>
  <si>
    <t>ASCAT</t>
  </si>
  <si>
    <t>gov.noaa.class.CORBL</t>
  </si>
  <si>
    <t>Coral Bleaching Monitoring Datasets</t>
  </si>
  <si>
    <t>gov.noaa.class.CORS</t>
  </si>
  <si>
    <t>NOAA CLASS archive: Continuously Operating Reference Stations (CORS)</t>
  </si>
  <si>
    <t>gov.noaa.class.CWALA</t>
  </si>
  <si>
    <t>gov.noaa.class.CWCAR</t>
  </si>
  <si>
    <t>gov.noaa.class.CWGOM</t>
  </si>
  <si>
    <t>CoastWatch, Gulf of Mexico</t>
  </si>
  <si>
    <t>gov.noaa.class.CWGRL</t>
  </si>
  <si>
    <t>CoastWatch, Great Lakes Node</t>
  </si>
  <si>
    <t>gov.noaa.class.CWHAW</t>
  </si>
  <si>
    <t>CoastWatch, Hawaii Regional Node</t>
  </si>
  <si>
    <t>CoastWatch, Northeast Regional Node</t>
  </si>
  <si>
    <t>gov.noaa.class.CWSOE</t>
  </si>
  <si>
    <t>gov.noaa.class.CW_REGION</t>
  </si>
  <si>
    <t>CoastWatch Regions in HDF Format</t>
  </si>
  <si>
    <t>gov.noaa.class.CW_SWATH</t>
  </si>
  <si>
    <t>CoastWatch Swath Files in HDF Format</t>
  </si>
  <si>
    <t>gov.noaa.class.DMSP</t>
  </si>
  <si>
    <t>Defense Meteorological Satellite Program</t>
  </si>
  <si>
    <t>gov.noaa.class.GOESSST</t>
  </si>
  <si>
    <t>Sea Surface Temperature (from GOES)</t>
  </si>
  <si>
    <t>gov.noaa.class.GOME</t>
  </si>
  <si>
    <t>Global Ozone Monitoring Experiment-2</t>
  </si>
  <si>
    <t>gov.noaa.class.GOME_DAILY</t>
  </si>
  <si>
    <t>Global Ozone Monitoring Experiment-2 (GOME-2) Total Ozone Daily Data</t>
  </si>
  <si>
    <t>gov.noaa.class.GOME_L2</t>
  </si>
  <si>
    <t>Global Ozone Monitoring Experiment-2 (GOME-2) Total Ozone Level 2 Granules</t>
  </si>
  <si>
    <t>gov.noaa.class.GRAS</t>
  </si>
  <si>
    <t>Global Navigation Satellite System Receiver for Atmospheric Sounding Level 1B</t>
  </si>
  <si>
    <t>gov.noaa.class.GSIP</t>
  </si>
  <si>
    <t>GOES Surface and Insolation Products</t>
  </si>
  <si>
    <t>gov.noaa.class.GVAR_B11</t>
  </si>
  <si>
    <t>gov.noaa.class.GVAR_IMG</t>
  </si>
  <si>
    <t>GOES Satellite Data - Imager</t>
  </si>
  <si>
    <t>gov.noaa.class.GVAR_SND</t>
  </si>
  <si>
    <t>GOES Satellite Data - Sounder</t>
  </si>
  <si>
    <t>gov.noaa.class.IASI</t>
  </si>
  <si>
    <t>Infrared Atmospheric Sounding Interferometer Granule Data</t>
  </si>
  <si>
    <t>gov.noaa.class.IASI3X3</t>
  </si>
  <si>
    <t>IASI Daily 3x3 Global Grids</t>
  </si>
  <si>
    <t>gov.noaa.class.IJPS_COMP</t>
  </si>
  <si>
    <t>IJPS Companion File</t>
  </si>
  <si>
    <t>gov.noaa.class.J2-ANC</t>
  </si>
  <si>
    <t>OSTM/Jason-2 Ancillary Files</t>
  </si>
  <si>
    <t>gov.noaa.class.J2-ORBINFO</t>
  </si>
  <si>
    <t>OSTM/Jason-2: Orbital Information</t>
  </si>
  <si>
    <t>gov.noaa.class.J2-QA</t>
  </si>
  <si>
    <t>OSTM/Jason-2: QA Reports</t>
  </si>
  <si>
    <t>gov.noaa.class.J2-TEL</t>
  </si>
  <si>
    <t>OSTM/Jason-2: Telemetry</t>
  </si>
  <si>
    <t>gov.noaa.class.J2-XGDR</t>
  </si>
  <si>
    <t>OSTM/Jason-2 Level-2 Geophysical Data Records</t>
  </si>
  <si>
    <t>gov.noaa.class.MIRS_MAP</t>
  </si>
  <si>
    <t>Microwave Integrated Retrieval System Daily Mapped Files</t>
  </si>
  <si>
    <t>gov.noaa.class.MIRS_ORB</t>
  </si>
  <si>
    <t>Microwave Integrated Retrieval System Orbital Data</t>
  </si>
  <si>
    <t>gov.noaa.class.MSPPS_FXAR</t>
  </si>
  <si>
    <t>MSPPS Mapped Data</t>
  </si>
  <si>
    <t>gov.noaa.class.MSPPS_ORB</t>
  </si>
  <si>
    <t>MSPPS Orbital Data</t>
  </si>
  <si>
    <t>gov.noaa.class.OC</t>
  </si>
  <si>
    <t>Ocean Color SeaWIFS Products</t>
  </si>
  <si>
    <t>gov.noaa.class.PRE_GVAR</t>
  </si>
  <si>
    <t>GOES Satellite Data - VISSR/VAS (GOES-7 and earlier)</t>
  </si>
  <si>
    <t>gov.noaa.class.RBUD</t>
  </si>
  <si>
    <t>Radiation Budget Data</t>
  </si>
  <si>
    <t>gov.noaa.class.SAR</t>
  </si>
  <si>
    <t>Synthetic Aperture Radar (restricted)</t>
  </si>
  <si>
    <t>gov.noaa.class.SBUV</t>
  </si>
  <si>
    <t>SBUV/2 Products</t>
  </si>
  <si>
    <t>gov.noaa.class.TOVS</t>
  </si>
  <si>
    <t>Tiros Operational Vertical Sounder</t>
  </si>
  <si>
    <t>Dataset ID</t>
  </si>
  <si>
    <t>GCMD Entry ID</t>
  </si>
  <si>
    <t>Landsat Multispectral Scanner (MSS) Imagery</t>
  </si>
  <si>
    <t>INPE_LANDSAT5_TM</t>
  </si>
  <si>
    <t>LANDSAT-5 TM Imagery</t>
  </si>
  <si>
    <t>INPE_IRS_LISS3</t>
  </si>
  <si>
    <t>FY3A_VIRR_L1</t>
  </si>
  <si>
    <t>FY3A VIRR Level1 Product</t>
  </si>
  <si>
    <t>FY2D_VISSR_L1</t>
  </si>
  <si>
    <t>FengYun 2D Visible and Infrared Spin Scan-Radiometer Level 1 data set</t>
  </si>
  <si>
    <t>FY2E_VISSR_L1</t>
  </si>
  <si>
    <t>FengYun 2E Visible and Infrared Spin Scan-Radiometer Level 1 data set</t>
  </si>
  <si>
    <t>Beijing-1_Multispectral</t>
  </si>
  <si>
    <t>Beijing-1 Multispectral Product</t>
  </si>
  <si>
    <t>Beijing-1_Panchromatic</t>
  </si>
  <si>
    <t>Beijing-1 Panchromatic Product</t>
  </si>
  <si>
    <t>AOE_HJ1A_CCD1</t>
  </si>
  <si>
    <t>CCD - Charge-coupled Device (HuangJing 1A)</t>
  </si>
  <si>
    <t>AOE_HJ1A_CCD2</t>
  </si>
  <si>
    <t>CCD2 - Charge-coupled Device (HuangJing 1A)</t>
  </si>
  <si>
    <t>AOE_HJ1B_CCD1</t>
  </si>
  <si>
    <t>CCD - Charge-coupled Device (HuangJing 1B)</t>
  </si>
  <si>
    <t>AOE_HJ1B_CCD2</t>
  </si>
  <si>
    <t>CCD2 - Charge-coupled Device 2 (HuangJing 1B)</t>
  </si>
  <si>
    <t>AOE_HJ1B_IRS</t>
  </si>
  <si>
    <t>IRS - Infrared Multispectral Camera (HuangJing 1B)</t>
  </si>
  <si>
    <t>AOE_CEBRS01_CCD</t>
  </si>
  <si>
    <t>CCD - Charge-coupled Device (CBERS 1)</t>
  </si>
  <si>
    <t>AOE_CBERS02_CCD</t>
  </si>
  <si>
    <t>CCD - Charge-coupled Device (CBERS 2)</t>
  </si>
  <si>
    <t>AOE_CBERS2B_CCD</t>
  </si>
  <si>
    <t>EUR-L4UHRfnd-GAL-ODYSSEA</t>
  </si>
  <si>
    <t>GHRSST Level 4 ODYSSEA Eastern Central Pacific Regional Foundation Sea Surface Temperature Analysis</t>
  </si>
  <si>
    <t>EUR-L4UHRfnd-MED-ODYSSEA</t>
  </si>
  <si>
    <t>GHRSST Level 4 ODYSSEA Mediterranean Sea Regional Foundation Sea Surface Temperature Analysis</t>
  </si>
  <si>
    <t>EUR-L4UHRfnd-NWE-ODYSSEA</t>
  </si>
  <si>
    <t>GHRSST Level 4 ODYSSEA North-Western Europe Regional Foundation Sea Surface Temperature Analysis</t>
  </si>
  <si>
    <t>JPL-L4UHfnd-NCAMERICA-MUR</t>
  </si>
  <si>
    <t>GHRSST Level 4 MUR North America Regional Foundation Sea Surface Temperature Analysis</t>
  </si>
  <si>
    <t>JPL_OUROCEAN-L4UHfnd-GLOB-G1SST</t>
  </si>
  <si>
    <t>GHRSST Level 4 G1SST Global Foundation Sea Surface Temperature Analysis</t>
  </si>
  <si>
    <t>DMI-L4UHfnd-NSEABALTIC-DMI_OI</t>
  </si>
  <si>
    <t>GHRSST Level 4 DMI_OI North Sea and Baltic Sea Regional Foundation Sea Surface Temperature Analysis</t>
  </si>
  <si>
    <t>REMSS-L4HRfnd-GLOB-mw_ir_rt_OI</t>
  </si>
  <si>
    <t>GHRSST Level 4 mw_ir_rt_OI Global Foundation Sea Surface Temperature analysis (realtime version)</t>
  </si>
  <si>
    <t>NOAA_NODC_GHRSST_ID_PLACEHOLDER</t>
  </si>
  <si>
    <t>ABOM-L4HRfnd-AUS-RAMSSA_09km</t>
  </si>
  <si>
    <t>GHRSST Level 4 RAMSSA Australian Regional Foundation Sea Surface Temperature Analysis</t>
  </si>
  <si>
    <t>ABOM-L4LRfnd-GLOB-GAMSSA_28km</t>
  </si>
  <si>
    <t>GHRSST Level 4 GAMSSA Global Foundation Sea Surface Temperature Analysis</t>
  </si>
  <si>
    <t>EUR-L4HRfnd-GLOB-ODYSSEA</t>
  </si>
  <si>
    <t>GHRSST Level 4 ODYSSEA Global Foundation Sea Surface Temperature Analysis</t>
  </si>
  <si>
    <t>EUR-L4UHFnd-MED-v01</t>
  </si>
  <si>
    <t>GHRSST Level 4 EUR Mediterranean Sea Regional Foundation Sea Surface Temperature Analysis</t>
  </si>
  <si>
    <t>JPL-L4UHblend-NCAMERICA-RTO_SST_Ad</t>
  </si>
  <si>
    <t>GHRSST Level 4 RTO Aqua MODIS-AMSRE Day North America Regional Blended Sea Surface Temperature Analysis</t>
  </si>
  <si>
    <t>JPL-L4UHblend-NCAMERICA-RTO_SST_An</t>
  </si>
  <si>
    <t>GHRSST Level 4 RTO Aqua MODIS-AMSRE Night North America Regional Blended Sea Surface Temperature Analysis</t>
  </si>
  <si>
    <t>JPL-L4UHblend-NCAMERICA-RTO_SST_Td</t>
  </si>
  <si>
    <t>GHRSST Level 4 RTO Terra MODIS-AMSRE Day North America Regional Blended Sea Surface Temperature Analysis</t>
  </si>
  <si>
    <t>JPL-L4UHblend-NCAMERICA-RTO_SST_Tn</t>
  </si>
  <si>
    <t>GHRSST Level 4 RTO Terra MODIS-AMSRE Night North America Regional Blended Sea Surface Temperature Analysis</t>
  </si>
  <si>
    <t>JPL-L4UHfnd-GLOB-MUR</t>
  </si>
  <si>
    <t>GHRSST Level 4 MUR Global Foundation Sea Surface Temperature Analysis</t>
  </si>
  <si>
    <t>NAVO-L4HR1m-GLOB-K10_SST</t>
  </si>
  <si>
    <t>GHRSST Level 4 K10_SST Global 1 meter Sea Surface Temperature Analysis</t>
  </si>
  <si>
    <t>NCDC-L4LRblend-GLOB-AVHRR_AMSR_OI</t>
  </si>
  <si>
    <t>GHRSST Level 4 AVHRR_AMSR_OI Global Blended Sea Surface Temperature Analysis</t>
  </si>
  <si>
    <t>NCDC-L4LRblend-GLOB-AVHRR_OI</t>
  </si>
  <si>
    <t>GHRSST Level 4 AVHRR_OI Global Blended Sea Surface Temperature Analysis</t>
  </si>
  <si>
    <t>UKMO-L4HRfnd-GLOB-OSTIA</t>
  </si>
  <si>
    <t>GHRSST Level 4 OSTIA Global Foundation Sea Surface Temperature Analysis</t>
  </si>
  <si>
    <t>EUR-L2P-NAR18_SST</t>
  </si>
  <si>
    <t>EUR-L2P-AVHRR_METOP_A</t>
  </si>
  <si>
    <t>EUR-L2P-NAR17_SST</t>
  </si>
  <si>
    <t>EUR-L2P-SEVIRI_SST</t>
  </si>
  <si>
    <t>EUR-L2P-AMSRE</t>
  </si>
  <si>
    <t>EUR-L2P-AVHRR17_G</t>
  </si>
  <si>
    <t>EUR-L2P-AVHRR17_L</t>
  </si>
  <si>
    <t>EUR-L2P-TMI</t>
  </si>
  <si>
    <t>EUR-L2P-AVHRR16_L</t>
  </si>
  <si>
    <t>EUR-L2P-AVHRR16_G</t>
  </si>
  <si>
    <t>EUR-L2P-NAR16_SST</t>
  </si>
  <si>
    <t>EUR-L2P-ATS_NR_2P</t>
  </si>
  <si>
    <t>EUR-L3P-GLOB_AVHRR_METOP_A</t>
  </si>
  <si>
    <t>EUR-L3P-NAR_AVHRR_METOP_A</t>
  </si>
  <si>
    <t>EUR-L3P-NAR_AVHRR_NOAA_19</t>
  </si>
  <si>
    <t>PODAAC-GHAMS-2PE01</t>
  </si>
  <si>
    <t>GHRSST Level 2P Regional Subskin Sea Surface Temperature from the Advanced Microwave Scanning Radiometer - Earth Observing System (AMSR-E) on the NASA Aqua satellite for the Atlantic Ocean</t>
  </si>
  <si>
    <t>PODAAC-GHATS-2PE01</t>
  </si>
  <si>
    <t>GHRSST Level 2P Global Skin Sea Surface Temperature from the Advanced Along Track Scanning Radiometer (AATSR) on the ESA Envisat satellite produced by EUR</t>
  </si>
  <si>
    <t>PODAAC-GH16G-2PE01</t>
  </si>
  <si>
    <t>GHRSST Level 2P Global Bulk Sea Surface Temperature from the Advanced Very High Resolution Radiometer (AVHRR) on the NOAA-16 satellite</t>
  </si>
  <si>
    <t>PODAAC-GH16L-2PE01</t>
  </si>
  <si>
    <t>GHRSST Level 2P Atlantic Regional Bulk Sea Surface Temperature from the Advanced Very High Resolution Radiometer (AVHRR) on the NOAA-16 satellite</t>
  </si>
  <si>
    <t>PODAAC-GH17G-2PE01</t>
  </si>
  <si>
    <t>GHRSST Level 2P Atlantic Regional Bulk Sea Surface Temperature from the Advanced Very High Resolution Radiometer (AVHRR) on the NOAA-17 satellite</t>
  </si>
  <si>
    <t>PODAAC-GHAMT-2PE01</t>
  </si>
  <si>
    <t>GHRSST Level 2P Global Skin Sea Surface Temperature from the Advanced Very High Resolution Radiometer (AVHRR) on the MetOp-A satellite produced by EUMETSAT</t>
  </si>
  <si>
    <t>PODAAC-GHN16-2PE01</t>
  </si>
  <si>
    <t>GHRSST Level 2P North Atlantic Regional Bulk Sea Surface Temperature from the Advanced Very High Resolution Radiometer (AVHRR) on the NOAA-16 satellite</t>
  </si>
  <si>
    <t>PODAAC-GHN17-2PE01</t>
  </si>
  <si>
    <t>GHRSST Level 2P North Atlantic Regional Bulk Sea Surface Temperature from the Advanced Very High Resolution Radiometer (AVHRR) on the NOAA-17 satellite</t>
  </si>
  <si>
    <t>PODAAC-GHN18-2PE01</t>
  </si>
  <si>
    <t>GHRSST Level 2P North Atlantic Regional Bulk Sea Surface Temperature from the Advanced Very High Resolution Radiometer (AVHRR) on the NOAA-18 satellite</t>
  </si>
  <si>
    <t>PODAAC-GHSEV-2PE01</t>
  </si>
  <si>
    <t>GHRSST Level 2P Atlantic Regional Skin Sea Surface Temperature from the Spinning Enhanced Visible and InfraRed Imager (SEVIRI) on the Meteosat Second Generation (MSG-1) satellite</t>
  </si>
  <si>
    <t>PODAAC-GHTMI-2PE01</t>
  </si>
  <si>
    <t>GHRSST Level 2P Regional Subskin Sea Surface Temperature from the Tropical Rainfall Mapping Mission (TRMM) Microwave Imager (TMI) for the Atlantic Ocean</t>
  </si>
  <si>
    <t>PODAAC-GHGMT-3PE01</t>
  </si>
  <si>
    <t>GHRSST Level 3P Global Skin Sea Surface Temperature from the Advanced Very High Resolution Radiometer (AVHRR) on the MetOp-A satellite</t>
  </si>
  <si>
    <t>PODAAC-GHNMT-3PE01</t>
  </si>
  <si>
    <t>GHRSST Level 3P North Atlantic Regional Skin Sea Surface Temperature from the Advanced Very High Resolution Radiometer (AVHRR) on the MetOp-A satellite</t>
  </si>
  <si>
    <t>PODAAC-GHN19-3PE01</t>
  </si>
  <si>
    <t>OMI/Aura Level 1B VIS Zoom-in Geolocated Earthshine Radiances 1-orbit L2 Swath 13x12 km V003 (OML1BRVZ) at GES DISC</t>
  </si>
  <si>
    <t>OMI/Aura Multi-wavelength Aerosol Optical Depth and Single Scattering Albedo 1-orbit L2 Swath 13x24 km V003</t>
  </si>
  <si>
    <t>GES_DISC_OMAERO_V003</t>
  </si>
  <si>
    <t>BOREAS FOLLOW-ON HMET-01 MERGED SSM/I AND RAIN GAUGE PRECIPITATION DATA</t>
  </si>
  <si>
    <t>hmet01_ssmi_precip</t>
  </si>
  <si>
    <t>BOREAS FOLLOW-ON HMET-02 AREA AND REGIONAL HOURLY GRIDDED MET. DATA, 1994-1996</t>
  </si>
  <si>
    <t>hmet02_gridded</t>
  </si>
  <si>
    <t>BOREAS FOLLOW-ON HMET-03 HOURLY METEOROLOGICAL DATA AT FLUX TOWERS, 1994-1996</t>
  </si>
  <si>
    <t>hmet03_hourlymet</t>
  </si>
  <si>
    <t>BOREAS FOLLOW-ON HMET-04 1996-1998 NSA METEOROLOGICAL DATA</t>
  </si>
  <si>
    <t>hmet04_met</t>
  </si>
  <si>
    <t>CAMEX-3 Cloud and Aerosol Particle Characterization (CAPAC)</t>
  </si>
  <si>
    <t>ACES CONTINUOUS DATA V1</t>
  </si>
  <si>
    <t>ACES Continuous Data</t>
  </si>
  <si>
    <t>ACES Log Data</t>
  </si>
  <si>
    <t>ACES Timing Data</t>
  </si>
  <si>
    <t>ACES Triggered Data</t>
  </si>
  <si>
    <t>CAMEX-4 Conically-Scanning Two-look Airborne Radiometer (C-STAR)</t>
  </si>
  <si>
    <t>CAMEX-4 CVI Cloud Condensed Water Content</t>
  </si>
  <si>
    <t>CAMEX-4 DC-8 Dropsonde System</t>
  </si>
  <si>
    <t>CAMEX-4 DC-8 Information Collection and Transmission System</t>
  </si>
  <si>
    <t>CAMEX-4 JPL Laser Hygrometer</t>
  </si>
  <si>
    <t>CAMEX-4 Lidar Atmospheric Sensing Experiment (LASE)</t>
  </si>
  <si>
    <t>CAMEX-4 DC-8 Lightning Instrument Package (LIP)</t>
  </si>
  <si>
    <t>CAMEX-4 DC-8 Meteorological Measurement System (MMS)</t>
  </si>
  <si>
    <t>CAMEX-4 Microwave Temperature Profiler</t>
  </si>
  <si>
    <t>CAMEX-4 2nd Generation Precipitation Radar</t>
  </si>
  <si>
    <t>CAMEX-4 DC-8 Forward and Nadir Video</t>
  </si>
  <si>
    <t>CAMEX-4 AMPR Brightness Temperature (Tb)</t>
  </si>
  <si>
    <t>Camex-4 ER-2 Lightning Instrument Package (LIP)</t>
  </si>
  <si>
    <t>CAMEX-4 ER-2 MODIS Airborne Simulator (MAS)</t>
  </si>
  <si>
    <t>CAMEX-4 ER-2 Navigation</t>
  </si>
  <si>
    <t>CAMEX-4 Dual-Beam UV-Absorption Ozone Photometer</t>
  </si>
  <si>
    <t>CAMEX-4 Andros Island Rawinsonde and Radiosondes</t>
  </si>
  <si>
    <t>CAMEX-4 MIPS 915 MHz Doppler Wind Profiler</t>
  </si>
  <si>
    <t>CAMEX-4 Mobile X-band Polarimetric Weather Radar</t>
  </si>
  <si>
    <t>CAMEX-4 NOAA WP-3D Cloud Physics</t>
  </si>
  <si>
    <t>CAMEX-4 NOAA WP-3D Radar</t>
  </si>
  <si>
    <t>CAMEX-4 NOAA WP-3D Video</t>
  </si>
  <si>
    <t>CAMEX-4 GOES-8 Products</t>
  </si>
  <si>
    <t>CAMEX-4 MIPS Electric Field Mill</t>
  </si>
  <si>
    <t>CAMEX-4 MIPS Surface Station 1</t>
  </si>
  <si>
    <t>CAMEX-4 NOAA WP-3D Flight Level Data</t>
  </si>
  <si>
    <t>TCSP ER-2  Microwave Temperature Profiler (MTP)</t>
  </si>
  <si>
    <t>CAMEX-4 DC-8 Nevzorov Total Condensed Water Content Sensor</t>
  </si>
  <si>
    <t>CAMEX-4 NOAA Lyman-alpha Hygrometer</t>
  </si>
  <si>
    <t>CAMEX-4 MIPS SODAR</t>
  </si>
  <si>
    <t>LIS/OTD 2.5 Degree Low Resolution Diurnal Climatology (LRDC)</t>
  </si>
  <si>
    <t>CAMEX-3 Andros Island Rawinsonde and Radiosondes</t>
  </si>
  <si>
    <t>CAMEX-3 Mission Reports</t>
  </si>
  <si>
    <t>CAMEX-3 Lightning Imaging Package (LIP)</t>
  </si>
  <si>
    <t>CAMEX-3 Multispectral Atmospheric Mapping Sensor (MAMS)</t>
  </si>
  <si>
    <t>CAMEX-3 ER-2 NPOESS Aircraft Sounder Testbed-Microwave Temperature Sounder (NAST-MTS) Dataset</t>
  </si>
  <si>
    <t>CAMEX-3 ER-2 Navigation Data</t>
  </si>
  <si>
    <t>CAMEX-4 NASA Portable S-band Multiparameter Weather Research Radar (NPOL)</t>
  </si>
  <si>
    <t>CAMEX-4 TOGA Radar</t>
  </si>
  <si>
    <t>CAMEX-3 NAST-I Radiance Products</t>
  </si>
  <si>
    <t>AMPR Brightness Temperatures CaPE Experiment</t>
  </si>
  <si>
    <t>CAMEX-3 AMPR Brightness Temperature (TB)</t>
  </si>
  <si>
    <t>AMPR Jacksonville Brightness Temperature (TB)</t>
  </si>
  <si>
    <t>AMPR Brightness Temperature (TB) KWAJEX</t>
  </si>
  <si>
    <t>AMPR Brightness Temperature (Tb), TOGA COARE</t>
  </si>
  <si>
    <t>CAMEX-3 Polarimetric Scanning Radiometer (PSR)</t>
  </si>
  <si>
    <t>AMPR TEFLUN-A Brightness Temperature (TB)</t>
  </si>
  <si>
    <t>CAMEX-3 MACAWS</t>
  </si>
  <si>
    <t>GOES Water Vapor Transport</t>
  </si>
  <si>
    <t>GAI Long Range Lightning Network</t>
  </si>
  <si>
    <t>AMSU/MSU MidTropo Day/Month Temp Anomalies and Annual Cycle</t>
  </si>
  <si>
    <t>AMSU/MSU LowStrat Day/Month Temp Anomalies and Annual Cycle</t>
  </si>
  <si>
    <t>AMSU/MSU LowTropo Day/Month Temp Anomalies and Annual Cycle</t>
  </si>
  <si>
    <t>CAMEX-4 MIPS Microwave Profiling Radiometer</t>
  </si>
  <si>
    <t>ACES ELECTRIC FIELD MILL V1</t>
  </si>
  <si>
    <t>ACES Electric Field Mill</t>
  </si>
  <si>
    <t>NAMMA  DC-8 Meteorological Measurement System (MMS)</t>
  </si>
  <si>
    <t>CAMEX-3 Atmospheric Emitted Radiance Interferometer (AERI)</t>
  </si>
  <si>
    <t>Convection And Moisture Experiment 3 (CAMEX-3) GOES-8 Products</t>
  </si>
  <si>
    <t>CAMEX-3 Airborne Vertical Atmosphere Profiling System (AVAPS)</t>
  </si>
  <si>
    <t>CAMEX-3 DC-8 Data and Distribution System (DADS) Navigation Data</t>
  </si>
  <si>
    <t>CAMEX-3 JPL Surface Acoustic Wave (SAW) Hygrometer</t>
  </si>
  <si>
    <t>CAMEX-3 JPL Laser Hygrometer</t>
  </si>
  <si>
    <t>Advanced Microwave Sounding Unit-A, (AMSU-A), Swath from NOAA-15</t>
  </si>
  <si>
    <t>GPM Ground Validation Joss-Waldvogel Disdrometer (JW) NSSTC</t>
  </si>
  <si>
    <t>GPM Ground Validation Two-Dimensional Video Disdrometer (2DVD) LPVEx</t>
  </si>
  <si>
    <t>GPM Ground Validation Cloud Spectrometer and Impactor (CIP-2DP) LPVEx</t>
  </si>
  <si>
    <t>GRIP Barbados/Cape Verde Radiosonde</t>
  </si>
  <si>
    <t>GRIP Campaign Reports</t>
  </si>
  <si>
    <t>GPM Ground Validation Autonomous Parsivel Unit (APU) NSSTC</t>
  </si>
  <si>
    <t>GRIP Airborne Second Generation Precipitation Radar (APR-2)</t>
  </si>
  <si>
    <t>GRIP DC-8 Dropsonde</t>
  </si>
  <si>
    <t>GRIP Cloud Microphysicis</t>
  </si>
  <si>
    <t>GPM Ground Validation Autonomous Parsivel Unit (APU) LPVEx</t>
  </si>
  <si>
    <t>griplip</t>
  </si>
  <si>
    <t>GRIP LIGHTNING INSTRUMENT PACKAGE (LIP) V1</t>
  </si>
  <si>
    <t>GRIP Lightning Instrument Package (LIP)</t>
  </si>
  <si>
    <t>griphiwrap</t>
  </si>
  <si>
    <t>GRIP HIGH ALTITUDE IMAGING WIND AND RAIN AIRBORNE PROFILER (HIWRAP) V1</t>
  </si>
  <si>
    <t>GRIP High Altitude Imaging Wind and Rain Airborne Profiler (HIWRAP)</t>
  </si>
  <si>
    <t>gpmcosmirmc3e</t>
  </si>
  <si>
    <t>GPM GROUND VALIDATION COMPACT SCANNING MILLIMETER-WAVE IMAGING RADIOMETER (COSMIR) MC3E V1</t>
  </si>
  <si>
    <t>GPM Ground Validation Compact Scanning Millimeter-wave Imaging Radiometer (CoSMIR) MC3E</t>
  </si>
  <si>
    <t>lnomdclma</t>
  </si>
  <si>
    <t>NASA MSFC LIGHTNING NITROGEN OXIDES MODEL (LNOM) DATA FOR DC METROPOLITAN REGION V1</t>
  </si>
  <si>
    <t>NASA MSFC Lightning Nitrogen Oxides Model (LNOM) Data for DC Metropolitan Region</t>
  </si>
  <si>
    <t>lnomnalma</t>
  </si>
  <si>
    <t>NASA MSFC LIGHTNING NITROGEN OXIDES MODEL (LNOM) DATA FOR NORTH ALABAMA REGION V1</t>
  </si>
  <si>
    <t>NASA MSFC Lightning Nitrogen Oxides Model (LNOM) Data for North Alabama Region</t>
  </si>
  <si>
    <t>gpmsslpvex</t>
  </si>
  <si>
    <t>GPM GROUND VALIDATION SPECIAL SENSOR MICROWAVE IMAGER/SOUNDER (SSMI/S) LPVEX V1</t>
  </si>
  <si>
    <t>GPM Ground Validation Special Sensor Microwave Imager/Sounder (SSMI/S) LPVEx</t>
  </si>
  <si>
    <t>gpmamprmc3e</t>
  </si>
  <si>
    <t>GPM GROUND VALIDATION ADVANCED MICROWAVE PRECIPITATION RADIOMETER (AMPR) MC3E V1</t>
  </si>
  <si>
    <t>GPM Ground Validation Advanced Microwave Precipitation Radiometer (AMPR) MC3E</t>
  </si>
  <si>
    <t>gpm2dmc3e</t>
  </si>
  <si>
    <t>GPM GROUND VALIDATION TWO-DIMENSIONAL VIDEO DISDROMETER (2DVD) MC3E V1</t>
  </si>
  <si>
    <t>GPM Ground Validation Two-Dimensional Video Disdrometer (2DVD) MC3E</t>
  </si>
  <si>
    <t>gpmer2navmc3e</t>
  </si>
  <si>
    <t>GPM GROUND VALIDATION NASA ER-2 NAVIGATION DATA MC3E V1</t>
  </si>
  <si>
    <t>GPM Ground Validation NASA ER-2 Navigation Data MC3E</t>
  </si>
  <si>
    <t>gpmhiwrapmc3e</t>
  </si>
  <si>
    <t>GPM GROUND VALIDATION HIGH ALTITUDE IMAGING WIND AND RAIN AIRBORNE PROFILER (HIWRAP) MC3E V1</t>
  </si>
  <si>
    <t>GPM Ground Validation High Altitude Imaging Wind and Rain Airborne Profiler (HIWRAP) MC3E</t>
  </si>
  <si>
    <t>gpmnavcitmc3e</t>
  </si>
  <si>
    <t>GPM GROUND VALIDATION UND CITATION NAVIGATION DATA MC3E V1</t>
  </si>
  <si>
    <t>GPM Ground Validation UND Citation Navigation Data MC3E</t>
  </si>
  <si>
    <t>gpmnpolmc3e</t>
  </si>
  <si>
    <t>GPM GROUND VALIDATION NASA S-BAND DUAL POLARIMETRIC (NPOL) DOPPLER RADAR MC3E V1</t>
  </si>
  <si>
    <t>GPM Ground Validation NASA S-Band Dual Polarimetric (NPOL) Doppler Radar MC3E</t>
  </si>
  <si>
    <t>gpmpamc3e</t>
  </si>
  <si>
    <t>GPM GROUND VALIDATION AUTONOMOUS PARSIVEL UNIT (APU) MC3E V1</t>
  </si>
  <si>
    <t>GPM Ground Validation Autonomous Parsivel Unit (APU) MC3E</t>
  </si>
  <si>
    <t>gpmrgmc3e</t>
  </si>
  <si>
    <t>GPM GROUND VALIDATION MET ONE RAIN GAUGE PAIRS MC3E V1</t>
  </si>
  <si>
    <t>GPM Ground Validation Met One Rain Gauge Pairs MC3E</t>
  </si>
  <si>
    <t>gripflt</t>
  </si>
  <si>
    <t>GRIP FLIGHT TRACKS AND ANIMATIONS V1</t>
  </si>
  <si>
    <t>GRIP Flight Tracks and Animations</t>
  </si>
  <si>
    <t>GES_DISC_SOR3TSID_V012</t>
  </si>
  <si>
    <t>SORCE Level 3 Total Solar Irradiance Daily Average V012</t>
  </si>
  <si>
    <t>SORCE Level 3 Total Solar Irradiance Daily Means V012 SOR3TSID at GES DISC</t>
  </si>
  <si>
    <t>GES_DISC_MATUNXOCN_V5.2.0</t>
  </si>
  <si>
    <t>MERRA 2D IAU Ocean Surface Diagnostic, Single Level, Diurnal (2/3x1/2L1) V5.2.0</t>
  </si>
  <si>
    <t>MERRA 2D IAU Ocean Surface Diagnostic, Single Level, Diurnal (2/3x1/2L1) V5.2.0 (MAT1NXSLV) at GES DISC</t>
  </si>
  <si>
    <t>GES_DISC_GSSTFM_NCEP_2c</t>
  </si>
  <si>
    <t>NCEP/DOE Reanalysis II in HDF-EOS5, for GSSTF2c, 1x1 deg Monthly grid V2c</t>
  </si>
  <si>
    <t>NCEP/DOE Reanalysis II in HDF-EOS5, for GSSTF2c, 1x1 deg Monthly grid</t>
  </si>
  <si>
    <t>GES_DISC_ACOS_L2S_V2.9</t>
  </si>
  <si>
    <t>ACOS GOSAT/TANSO-FTS Level 2 Full Physics Standard Product V2.9</t>
  </si>
  <si>
    <t>GES_DISC_SOR3SOLFUVD_V011</t>
  </si>
  <si>
    <t>SORCE SOLSTICE FUV Level 3 Solar Spectral Irradiance Daily Means V011</t>
  </si>
  <si>
    <t>SORCE SOLSTICE FUV Level 3 Solar Spectral Irradiance Daily Means V011 SOR3SOLFUVD at GES DISC</t>
  </si>
  <si>
    <t>GES_DISC_SOR3SOLMUVD_V011</t>
  </si>
  <si>
    <t>SORCE SOLSTICE MUV Level 3 Solar Spectral Irradiance Daily Means V011</t>
  </si>
  <si>
    <t>SORCE SOLSTICE MUV Level 3 Solar Spectral Irradiance Daily Means V011 SOR3SOLMUVD at GES DISC</t>
  </si>
  <si>
    <t>MERRA 3D IAU Tendency, Wind Components, Diurnal (1.25x1.25L42) V5.2.0 (MATUCPUDT) at GES DISC</t>
  </si>
  <si>
    <t>OMI/Aura Sulfur Dioxide (SO2) Total Column Daily L3 Best Pixel Global 0.25deg Lat/Lon Grid V003</t>
  </si>
  <si>
    <t>GES_DISC_GSSTF_F15_2c</t>
  </si>
  <si>
    <t>Surface Turbulent Fluxes, 1x1 deg Daily Grid, Satellite F15 V2c</t>
  </si>
  <si>
    <t>GES_DISC_GSSTF_F11_2c</t>
  </si>
  <si>
    <t>Surface Turbulent Fluxes, 1x1 deg Daily Grid, Satellite F11 V2c</t>
  </si>
  <si>
    <t>GES_DISC_GSSTF_F14_2c</t>
  </si>
  <si>
    <t>Surface Turbulent Fluxes, 1x1 deg Daily Grid, Satellite F14 V2c</t>
  </si>
  <si>
    <t>GES_DISC_SBUV2N09L3zm_V1.00</t>
  </si>
  <si>
    <t>SBUV2/NOAA-09 Ozone (O3) Profile and Total Column Ozone Monthly L3 Global 5.0deg Lat Zones V1.00</t>
  </si>
  <si>
    <t>SBUV2/NOAA-09 Ozone (O3) Profile and Total Column Ozone Monthly L3 Global 5.0deg Lat Zones V001 SBUV2N09L3zm at GES DISC</t>
  </si>
  <si>
    <t>GES_DISC_SBUVN07L3zm_V1.00</t>
  </si>
  <si>
    <t>SBUV/Nimbus-07 Ozone (O3) Profile and Total Column Ozone Monthly L3 Global 5.0deg Lat Zones V1.00</t>
  </si>
  <si>
    <t>SBUV/Nimbus-07 Ozone (O3) Profile and Total Column Ozone Monthly L3 Global 5.0deg Lat Zones V1.00 SBUVN07L3zm at GES DISC</t>
  </si>
  <si>
    <t>GES_DISC_NLDAS_FORA0125_H_V002</t>
  </si>
  <si>
    <t>NLDAS Primary Forcing Data L4 Hourly 0.125 x 0.125 degree  V002</t>
  </si>
  <si>
    <t>NLDAS Primary Forcing Data L4 Hourly 0.125 x 0.125 degree V002 (NLDAS_FORA0125_H) at GES DISC</t>
  </si>
  <si>
    <t>GES_DISC_NLDAS_FORB0125_H_V002</t>
  </si>
  <si>
    <t>NLDAS Secondary Forcing Data L4 Hourly 0.125 x 0.125 degree  V002</t>
  </si>
  <si>
    <t>NLDAS Secondary Forcing Data L4 Hourly 0.125 x 0.125 degree V002 (NLDAS_FORB0125_H) at GES DISC</t>
  </si>
  <si>
    <t>GES_DISC_SOR3SIMD_V017</t>
  </si>
  <si>
    <t>SORCE SIM Level 3 Solar Spectral Irradiance Daily Means V017</t>
  </si>
  <si>
    <t>SORCE SIM Level 3 Solar Spectral Irradiance Daily Means V017 SOR3SIMD at GES DISC</t>
  </si>
  <si>
    <t>GES_DISC_SOR3XPS6_V010</t>
  </si>
  <si>
    <t>SORCE XPS Level 3 Solar Spectral Irradiance 6-Hour Means V010</t>
  </si>
  <si>
    <t>SORCE XPS Level 3 Solar Spectral Irradiance 6-Hour Means V010 SOR3XPS6 at GES DISC</t>
  </si>
  <si>
    <t>GES_DISC_SOR3XPSD_V010</t>
  </si>
  <si>
    <t>SORCE XPS Level 3 Solar Spectral Irradiance Daily Means V010</t>
  </si>
  <si>
    <t>SORCE XPS Level 3 Solar Spectral Irradiance Daily Means V010 SOR3XPSD at GES DISC</t>
  </si>
  <si>
    <t>GES_DISC_GSSTF_F08_2c</t>
  </si>
  <si>
    <t>Surface Turbulent Fluxes, 1x1 deg Daily Grid, Satellite F08 V2c</t>
  </si>
  <si>
    <t>GES_DISC_GSSTF_F10_2c</t>
  </si>
  <si>
    <t>Surface Turbulent Fluxes, 1x1 deg Daily Grid, Satellite F10 V2c</t>
  </si>
  <si>
    <t>GES_DISC_GSSTF_F13_2c</t>
  </si>
  <si>
    <t>Surface Turbulent Fluxes, 1x1 deg Daily Grid, Satellite F13 V2c</t>
  </si>
  <si>
    <t>GES_DISC_GSSTFMC_2c</t>
  </si>
  <si>
    <t>Surface Turbulent Fluxes, 1x1 deg Monthly Climatology, Set1 and NCEP V2c</t>
  </si>
  <si>
    <t>Surface Turbulent Fluxes, 1x1 deg Monthly Climatology, Set1 and NCEP</t>
  </si>
  <si>
    <t>GES_DISC_SWDB_L3M05_V003</t>
  </si>
  <si>
    <t>SeaWiFS Deep Blue Aerosol Optical Depth and Angstrom Exponent Monthly Level 3 Data Gridded at 0.5 Degrees V003</t>
  </si>
  <si>
    <t>SeaWiFS Deep Blue Aerosol Optical Depth and Angstrom Exponent Monthly Level 3 Data Gridded at 0.5 Degrees</t>
  </si>
  <si>
    <t>GES_DISC_SWDB_L3M10_V003</t>
  </si>
  <si>
    <t>SeaWiFS Deep Blue Aerosol Optical Depth and Angstrom Exponent Monthly Level 3 Data Gridded at 1.0 Degrees V003</t>
  </si>
  <si>
    <t>SeaWiFS Deep Blue Aerosol Optical Depth and Angstrom Exponent Monthly Level 3 Data Gridded at 1.0 Degrees</t>
  </si>
  <si>
    <t>MLS/Aura L2 Chlorine Monoxide (ClO) Mixing Ratio V003 ML2CLO at GES DISC</t>
  </si>
  <si>
    <t>GES_DISC_TRMM_G1B01_V6</t>
  </si>
  <si>
    <t>GES_DISC_OMAEROZ_V003</t>
  </si>
  <si>
    <t>OMI/Aura Aerosol product Multi-wavelength Algorithm Zoomed 1-Orbit L2 Swath 13x12km V003</t>
  </si>
  <si>
    <t>OMI/Aura Aerosol product Multi-wavelength Algorithm Zoomed 1-Orbit L2 Swath 13x12km V003 (OMAEROZ) at GES DISC</t>
  </si>
  <si>
    <t>GES_DISC_SWDB_L310_V003</t>
  </si>
  <si>
    <t>SeaWiFS Deep Blue Aerosol Optical Depth and Angstrom Exponent Daily Level 3 Data Gridded at 1.0 Degrees V003</t>
  </si>
  <si>
    <t>MERRA 3D IAU Diagnostic, Moist Physics, Time average 3-hourly (1.25x1.25L42) V5.2.0 (MAT3CPMST) at GES DISC</t>
  </si>
  <si>
    <t>GES_DISC_MA_AIRS_AQUA_OMA_V001</t>
  </si>
  <si>
    <t>MERRA AIRS AQUA : Gridded Monthly Time-Mean Observation minus Analysis (oma) Values V001</t>
  </si>
  <si>
    <t>MERRA AIRS AQUA : Gridded Monthly Time-Mean Observation minus Analysis (oma) Values V001 at GES DISC</t>
  </si>
  <si>
    <t>MLS/Aura L2 Bromine Monoxide (BRO) Mixing Ratio V003 ML2BRO at GES DISC</t>
  </si>
  <si>
    <t>MERRA 3D IAU Tendency, Wind Components, Time average 3-hourly (1.25x1.25L42) V5.2.0 (MAT3CPUDT) at GES DISC</t>
  </si>
  <si>
    <t>MERRA 2D IAU Diagnostic, Radiation Surface and TOA, Diurnal (2/3x1/2L1) V5.2.0 (MATUNXRAD) at GES DISC</t>
  </si>
  <si>
    <t>GES_DISC_BUVN04L3zm_V1.00</t>
  </si>
  <si>
    <t>BUV/Nimbus-04 Ozone (O3) Profile and Total Column Ozone Monthly L3 Global 5.0deg Lat Zones V1.00</t>
  </si>
  <si>
    <t>BUV/Nimbus-04 Ozone (O3) Profile and Total Column Ozone Monthly L3 Global 5.0deg Lat Zones V1.00 BUVN04L3zm at GES DISC</t>
  </si>
  <si>
    <t>GES_DISC_SBUV2N17L3zm_V1.00</t>
  </si>
  <si>
    <t>SBUV2/NOAA-17 Ozone (O3) Profile and Total Column Ozone Monthly L3 Global 5.0deg Lat Zones V1.00</t>
  </si>
  <si>
    <t>SBUV2/NOAA-17 Ozone (O3) Profile and Total Column Ozone Monthly L3 Global 5.0deg Lat Zones V001 SBUV2N17L3zm at GES DISC</t>
  </si>
  <si>
    <t>GES_DISC_MA_AIRS_AQUA_OMF_V001</t>
  </si>
  <si>
    <t>MERRA AIRS AQUA : Gridded Monthly Time-Mean Observation minus Forecast (omf) Values V001</t>
  </si>
  <si>
    <t>MERRA AIRS AQUA : Gridded Monthly Time-Mean Observation minus Forecast (omf) Values V001 at GES DISC</t>
  </si>
  <si>
    <t>GES_DISC_NLDAS_MOS0125_H_V002</t>
  </si>
  <si>
    <t>NLDAS Mosaic Land Surface Model L4 Hourly 0.125 x 0.125 degree  V002</t>
  </si>
  <si>
    <t>NLDAS Mosaic Land Surface Model L4 Hourly 0.125 x 0.125 degree V002 (NLDAS_MOS0125_H) at GES DISC</t>
  </si>
  <si>
    <t>GES_DISC_OMCLDO2Z_V003</t>
  </si>
  <si>
    <t>OMI/Aura Cloud Pressure and Fraction (O2-O2 Absorption) Zoomed 1-Orbit L2 Swath 13x12km V003</t>
  </si>
  <si>
    <t>OMI/Aura Cloud Pressure and Fraction (O2-O2 Absorption) Zoomed 1-Orbit L2 Swath 13x12km V003 (OMCLDO2Z) at GES DISC</t>
  </si>
  <si>
    <t>GES_DISC_MA_AMSUA_AQUA_OMA_V001</t>
  </si>
  <si>
    <t>MERRA AMSUA AQUA : Gridded Monthly Time-Mean Observation minus Analysis (oma) Values V001</t>
  </si>
  <si>
    <t>MERRA AMSUA AQUA : Gridded Monthly Time-Mean Observation minus Analysis (oma) Values V001 at GES DISC</t>
  </si>
  <si>
    <t>GES_DISC_AMSRERR_CPR_V002</t>
  </si>
  <si>
    <t>AMSR-E Rainfall Subset, collocated with the CloudSat track, in HDF-EOS format V002</t>
  </si>
  <si>
    <t>AMSR-E Rainfall Subset, collocated with the CloudSat track, in HDF-EOS format</t>
  </si>
  <si>
    <t>HIRDLS/Aura Level 2 Geophysical Parameters (on a pressure grid) V005 (HIRDLS2) at GES DISC</t>
  </si>
  <si>
    <t>GES_DISC_MA_MON_CONV_OMF_V001</t>
  </si>
  <si>
    <t>MERRA MONTHLY CONVENTIONAL OMF :  Gridded Monthly Time-Mean Observation minus Forecast (omf) Values V001</t>
  </si>
  <si>
    <t>MERRA MONTHLY CONVENTIONAL OMF : Gridded Monthly Time-Mean Observation minus Forecast (omf) Values V001 at GES DISC</t>
  </si>
  <si>
    <t>GES_DISC_MA_MSU_NOAA06_OBS_V001</t>
  </si>
  <si>
    <t>MERRA MSU NOAA06 : Gridded Monthly Time-Mean Observation (obs) Values V001</t>
  </si>
  <si>
    <t>MERRA MSU NOAA06 : Gridded Monthly Time-Mean Observation (obs) Values V001 at GES DISC</t>
  </si>
  <si>
    <t>GES_DISC_MA_MSU_NOAA06_OMA_V001</t>
  </si>
  <si>
    <t>MERRA MSU NOAA06 : Gridded Monthly Time-Mean Observation minus Analysis (oma) Values V001</t>
  </si>
  <si>
    <t>MERRA MSU NOAA06 : Gridded Monthly Time-Mean Observation minus Analysis (oma) Values V001 at GES DISC</t>
  </si>
  <si>
    <t>GES_DISC_MA_MSU_NOAA06_OMF_V001</t>
  </si>
  <si>
    <t>MERRA MSU NOAA06 : Gridded Monthly Time-Mean Observation minus Forecast (omf) Values V001</t>
  </si>
  <si>
    <t>MERRA MSU NOAA06 : Gridded Monthly Time-Mean Observation minus Forecast (omf) Values V001 at GES DISC</t>
  </si>
  <si>
    <t>GES_DISC_MA_AMSUA_NOAA18_OBS_V001</t>
  </si>
  <si>
    <t>MERRA AMSUA NOAA18 : Gridded Monthly Time-Mean Observation (obs) Values V001</t>
  </si>
  <si>
    <t>MERRA AMSUA NOAA18 : Gridded Monthly Time-Mean Observation (obs) Values V001 at GES DISC</t>
  </si>
  <si>
    <t>GES_DISC_MA_AMSUA_NOAA18_OMA_V001</t>
  </si>
  <si>
    <t>MERRA AMSUA NOAA18 : Gridded Monthly Time-Mean Observation minus Analysis (oma) Values V001</t>
  </si>
  <si>
    <t>MERRA AMSUA NOAA18 : Gridded Monthly Time-Mean Observation minus Analysis (oma) Values V001 at GES DISC</t>
  </si>
  <si>
    <t>GES_DISC_MA_AMSUA_NOAA18_OMF_V001</t>
  </si>
  <si>
    <t>MERRA AMSUA NOAA18 : Gridded Monthly Time-Mean Observation minus Forecast (omf) Values V001</t>
  </si>
  <si>
    <t>MERRA AMSUA NOAA18 : Gridded Monthly Time-Mean Observation minus Forecast (omf) Values V001 at GES DISC</t>
  </si>
  <si>
    <t>GES_DISC_MA_MSU_NOAA07_OBS_V001</t>
  </si>
  <si>
    <t>MERRA MSU NOAA07 : Gridded Monthly Time-Mean Observation (obs) Values V001</t>
  </si>
  <si>
    <t>MERRA MSU NOAA07 : Gridded Monthly Time-Mean Observation (obs) Values V001 at GES DISC</t>
  </si>
  <si>
    <t>GES_DISC_MA_MSU_NOAA07_OMA_V001</t>
  </si>
  <si>
    <t>MERRA MSU NOAA07 : Gridded Monthly Time-Mean Observation minus Analysis (oma) Values V001</t>
  </si>
  <si>
    <t>MERRA MSU NOAA07 : Gridded Monthly Time-Mean Observation minus Analysis (oma) Values V001 at GES DISC</t>
  </si>
  <si>
    <t>GES_DISC_MA_MSU_NOAA08_OBS_V001</t>
  </si>
  <si>
    <t>MERRA MSU NOAA08 : Gridded Monthly Time-Mean Observation (obs) Values V001</t>
  </si>
  <si>
    <t>MERRA MSU NOAA08 : Gridded Monthly Time-Mean Observation (obs) Values V001 at GES DISC</t>
  </si>
  <si>
    <t>GES_DISC_MA_MSU_NOAA08_OMF_V001</t>
  </si>
  <si>
    <t>MERRA MSU NOAA08 : Gridded Monthly Time-Mean Observation minus Forecast (omf) Values V001</t>
  </si>
  <si>
    <t>MERRA MSU NOAA08 : Gridded Monthly Time-Mean Observation minus Forecast (omf) Values V001 at GES DISC</t>
  </si>
  <si>
    <t>GES_DISC_MA_AMSUB_NOAA15_OMA_V001</t>
  </si>
  <si>
    <t>MERRA AMSUB NOAA15 : Gridded Monthly Time-Mean Observation minus Analysis (oma) Values V001</t>
  </si>
  <si>
    <t>MERRA AMSUB NOAA15 : Gridded Monthly Time-Mean Observation minus Analysis (oma) Values V001 at GES DISC</t>
  </si>
  <si>
    <t>GES_DISC_MA_AMSUB_NOAA15_OMF_V001</t>
  </si>
  <si>
    <t>MERRA AMSUB NOAA15 : Gridded Monthly Time-Mean Observation minus Forecast (omf) Values V001</t>
  </si>
  <si>
    <t>MERRA AMSUB NOAA15 : Gridded Monthly Time-Mean Observation minus Forecast (omf) Values V001 at GES DISC</t>
  </si>
  <si>
    <t>GES_DISC_MA_AMSUB_NOAA15_OBS_V001</t>
  </si>
  <si>
    <t>MERRA AMSUB NOAA15 : Gridded Monthly Time-Mean Observation (obs) Values V001</t>
  </si>
  <si>
    <t>MERRA AMSUB NOAA15 : Gridded Monthly Time-Mean Observation (obs) Values V001 at GES DISC</t>
  </si>
  <si>
    <t>GES_DISC_MA_AMSUB_NOAA16_OBS_V001</t>
  </si>
  <si>
    <t>MERRA AMSUB NOAA16 : Gridded Monthly Time-Mean Observation (obs) Values V001</t>
  </si>
  <si>
    <t>MERRA AMSUB NOAA16 : Gridded Monthly Time-Mean Observation (obs) Values V001 at GES DISC</t>
  </si>
  <si>
    <t>GES_DISC_MA_MSU_NOAA09_OBS_V001</t>
  </si>
  <si>
    <t>MERRA MSU NOAA09 : Gridded Monthly Time-Mean Observation (obs) Values V001</t>
  </si>
  <si>
    <t>MERRA MSU NOAA09 : Gridded Monthly Time-Mean Observation (obs) Values V001 at GES DISC</t>
  </si>
  <si>
    <t>GES_DISC_MA_MSU_NOAA09_OMA_V001</t>
  </si>
  <si>
    <t>MERRA MSU NOAA09 : Gridded Monthly Time-Mean Observation minus Analysis (oma) Values V001</t>
  </si>
  <si>
    <t>MERRA MSU NOAA09 : Gridded Monthly Time-Mean Observation minus Analysis (oma) Values V001 at GES DISC</t>
  </si>
  <si>
    <t>GES_DISC_MA_MSU_NOAA09_OMF_V001</t>
  </si>
  <si>
    <t>MERRA MSU NOAA09 : Gridded Monthly Time-Mean Observation minus Forecast (omf) Values V001</t>
  </si>
  <si>
    <t>MERRA MSU NOAA09 : Gridded Monthly Time-Mean Observation minus Forecast (omf) Values V001 at GES DISC</t>
  </si>
  <si>
    <t>GES_DISC_MA_MSU_NOAA10_OBS_V001</t>
  </si>
  <si>
    <t>MERRA MSU NOAA10 : Gridded Monthly Time-Mean Observation (obs) Values V001</t>
  </si>
  <si>
    <t>MERRA MSU NOAA10 : Gridded Monthly Time-Mean Observation (obs) Values V001 at GES DISC</t>
  </si>
  <si>
    <t>GES_DISC_MA_AMSUB_NOAA16_OMA_V001</t>
  </si>
  <si>
    <t>MERRA AMSUB NOAA16 : Gridded Monthly Time-Mean Observation minus Analysis (oma) Values V001</t>
  </si>
  <si>
    <t>MERRA AMSUB NOAA16 : Gridded Monthly Time-Mean Observation minus Analysis (oma) Values V001 at GES DISC</t>
  </si>
  <si>
    <t>GES_DISC_MA_AMSUB_NOAA16_OMF_V001</t>
  </si>
  <si>
    <t>MERRA AMSUB NOAA16 : Gridded Monthly Time-Mean Observation minus Forecast (omf) Values V001</t>
  </si>
  <si>
    <t>MERRA AMSUB NOAA16 : Gridded Monthly Time-Mean Observation minus Forecast (omf) Values V001 at GES DISC</t>
  </si>
  <si>
    <t>GES_DISC_MA_AMSUB_NOAA17_OBS_V001</t>
  </si>
  <si>
    <t>MERRA AMSUB NOAA17 : Gridded Monthly Time-Mean Observation (obs) Values V001</t>
  </si>
  <si>
    <t>MERRA AMSUB NOAA17 : Gridded Monthly Time-Mean Observation (obs) Values V001 at GES DISC</t>
  </si>
  <si>
    <t>GES_DISC_MA_AMSUB_NOAA17_OMA_V001</t>
  </si>
  <si>
    <t>MERRA AMSUB NOAA17 : Gridded Monthly Time-Mean Observation minus Analysis (oma) Values V001</t>
  </si>
  <si>
    <t>MERRA AMSUB NOAA17 : Gridded Monthly Time-Mean Observation minus Analysis (oma) Values V001 at GES DISC</t>
  </si>
  <si>
    <t>GES_DISC_MA_MSU_NOAA10_OMA_V001</t>
  </si>
  <si>
    <t>MERRA MSU NOAA10 : Gridded Monthly Time-Mean Observation minus Analysis (oma) Values V001</t>
  </si>
  <si>
    <t>MERRA MSU NOAA10 : Gridded Monthly Time-Mean Observation minus Analysis (oma) Values V001 at GES DISC</t>
  </si>
  <si>
    <t>GES_DISC_MA_MSU_NOAA10_OMF_V001</t>
  </si>
  <si>
    <t>MERRA MSU NOAA10 : Gridded Monthly Time-Mean Observation minus Forecast (omf) Values V001</t>
  </si>
  <si>
    <t>MERRA MSU NOAA10 : Gridded Monthly Time-Mean Observation minus Forecast (omf) Values V001 at GES DISC</t>
  </si>
  <si>
    <t>GES_DISC_MA_MSU_NOAA11_OBS_V001</t>
  </si>
  <si>
    <t>MERRA MSU NOAA11 : Gridded Monthly Time-Mean Observation (obs) Values V001</t>
  </si>
  <si>
    <t>MERRA MSU NOAA11 : Gridded Monthly Time-Mean Observation (obs) Values V001 at GES DISC</t>
  </si>
  <si>
    <t>GES_DISC_MA_MSU_NOAA11_OMA_V001</t>
  </si>
  <si>
    <t>MERRA MSU NOAA11 : Gridded Monthly Time-Mean Observation minus Analysis (oma) Values V001</t>
  </si>
  <si>
    <t>MERRA MSU NOAA11 : Gridded Monthly Time-Mean Observation minus Analysis (oma) Values V001 at GES DISC</t>
  </si>
  <si>
    <t>GES_DISC_MA_AMSUB_NOAA17_OMF_V001</t>
  </si>
  <si>
    <t>MERRA AMSUB NOAA17 : Gridded Monthly Time-Mean Observation minus Forecast (omf) Values V001</t>
  </si>
  <si>
    <t>MERRA AMSUB NOAA17 : Gridded Monthly Time-Mean Observation minus Forecast (omf) Values V001 at GES DISC</t>
  </si>
  <si>
    <t>GES_DISC_MA_CONV_OBS_V001</t>
  </si>
  <si>
    <t>MERRA CONVENTIONAL OBS : Gridded Daily Time-Mean Observation (obs) Values V001</t>
  </si>
  <si>
    <t>MERRA CONVENTIONAL OBS : Gridded Daily Time-Mean Observation (obs) Values V001 at GES DISC</t>
  </si>
  <si>
    <t>GES_DISC_MA_CONV_OMF_V001</t>
  </si>
  <si>
    <t>MERRA CONVENTIONAL OMF : Gridded Daily Time-Mean Observation minus Forecast (omf) Values V001</t>
  </si>
  <si>
    <t>MERRA CONVENTIONAL OMF : Gridded Daily Time-Mean Observation minus Forecast (omf) Values V001 at GES DISC</t>
  </si>
  <si>
    <t>GES_DISC_MA_HIRS2_AM_OMA_V001</t>
  </si>
  <si>
    <t>MERRA HIRS2 AM : Gridded Monthly Time-Mean Observation minus Analysis (oma) Values V001</t>
  </si>
  <si>
    <t>MERRA HIRS2 AM : Gridded Monthly Time-Mean Observation minus Analysis (oma) Values V001 at GES DISC</t>
  </si>
  <si>
    <t>GES_DISC_MA_MSU_NOAA11_OMF_V001</t>
  </si>
  <si>
    <t>MERRA MSU NOAA11 : Gridded Monthly Time-Mean Observation minus Forecast (omf) Values V001</t>
  </si>
  <si>
    <t>MERRA MSU NOAA11 : Gridded Monthly Time-Mean Observation minus Forecast (omf) Values V001 at GES DISC</t>
  </si>
  <si>
    <t>GES_DISC_MA_MSU_NOAA12_OMA_V001</t>
  </si>
  <si>
    <t>MERRA MSU NOAA12 : Gridded Monthly Time-Mean Observation minus Analysis (oma) Values V001</t>
  </si>
  <si>
    <t>MERRA MSU NOAA12 : Gridded Monthly Time-Mean Observation minus Analysis (oma) Values V001 at GES DISC</t>
  </si>
  <si>
    <t>GES_DISC_MA_MSU_NOAA12_OMF_V001</t>
  </si>
  <si>
    <t>MERRA MSU NOAA12 : Gridded Monthly Time-Mean Observation minus Forecast (omf) Values V001</t>
  </si>
  <si>
    <t>MERRA MSU NOAA12 : Gridded Monthly Time-Mean Observation minus Forecast (omf) Values V001 at GES DISC</t>
  </si>
  <si>
    <t>GES_DISC_MA_MSU_NOAA14_OBS_V001</t>
  </si>
  <si>
    <t>MERRA MSU NOAA14 : Gridded Monthly Time-Mean Observation (obs) Values V001</t>
  </si>
  <si>
    <t>MERRA MSU NOAA14 : Gridded Monthly Time-Mean Observation (obs) Values V001 at GES DISC</t>
  </si>
  <si>
    <t>GES_DISC_MA_HIRS2_AM_OMF_V001</t>
  </si>
  <si>
    <t>MERRA HIRS2 AM : Gridded Monthly Time-Mean Observation minus Forecast (omf) Values V001</t>
  </si>
  <si>
    <t>MERRA HIRS2 AM : Gridded Monthly Time-Mean Observation minus Forecast (omf) Values V001 at GES DISC</t>
  </si>
  <si>
    <t>GES_DISC_MA_HIRS2_NOAA06_OBS_V001</t>
  </si>
  <si>
    <t>MERRA HIRS2 NOAA06 : Gridded Monthly Time-Mean Observation (obs) Values V001</t>
  </si>
  <si>
    <t>MERRA HIRS2 NOAA06 : Gridded Monthly Time-Mean Observation (obs) Values V001 at GES DISC</t>
  </si>
  <si>
    <t>GES_DISC_MA_HIRS2_NOAA06_OMA_V001</t>
  </si>
  <si>
    <t>MERRA HIRS2 NOAA06 : Gridded Monthly Time-Mean Observation minus Analysis (oma) Values V001</t>
  </si>
  <si>
    <t>MERRA HIRS2 NOAA06 : Gridded Monthly Time-Mean Observation minus Analysis (oma) Values V001 at GES DISC</t>
  </si>
  <si>
    <t>GES_DISC_MA_HIRS2_NOAA06_OMF_V001</t>
  </si>
  <si>
    <t>MERRA HIRS2 NOAA06 : Gridded Monthly Time-Mean Observation minus Forecast (omf) Values V001</t>
  </si>
  <si>
    <t>MERRA HIRS2 NOAA06 : Gridded Monthly Time-Mean Observation minus Forecast (omf) Values V001 at GES DISC</t>
  </si>
  <si>
    <t>GES_DISC_MA_MSU_NOAA14_OMA_V001</t>
  </si>
  <si>
    <t>MERRA MSU NOAA14 : Gridded Monthly Time-Mean Observation minus Analysis (oma) Values V001</t>
  </si>
  <si>
    <t>MERRA MSU NOAA14 : Gridded Monthly Time-Mean Observation minus Analysis (oma) Values V001 at GES DISC</t>
  </si>
  <si>
    <t>GES_DISC_MA_MSU_NOAA14_OMF_V001</t>
  </si>
  <si>
    <t>MERRA MSU NOAA14 : Gridded Monthly Time-Mean Observation minus Forecast (omf) Values V001</t>
  </si>
  <si>
    <t>MERRA MSU NOAA14 : Gridded Monthly Time-Mean Observation minus Forecast (omf) Values V001 at GES DISC</t>
  </si>
  <si>
    <t>GES_DISC_MA_MSU_TIROSN_OBS_V001</t>
  </si>
  <si>
    <t>MERRA MSU TIROSN : Gridded Monthly Time-Mean Observation (obs) Values V001</t>
  </si>
  <si>
    <t>MERRA MSU TIROSN : Gridded Monthly Time-Mean Observation (obs) Values V001 at GES DISC</t>
  </si>
  <si>
    <t>GES_DISC_MA_MSU_TIROSN_OMA_V001</t>
  </si>
  <si>
    <t>MERRA MSU TIROSN : Gridded Monthly Time-Mean Observation minus Analysis (oma) Values V001</t>
  </si>
  <si>
    <t>MERRA MSU TIROSN : Gridded Monthly Time-Mean Observation minus Analysis (oma) Values V001 at GES DISC</t>
  </si>
  <si>
    <t>GES_DISC_MA_HIRS2_NOAA07_OBS_V001</t>
  </si>
  <si>
    <t>MERRA HIRS2 NOAA07 : Gridded Monthly Time-Mean Observation (obs) Values V001</t>
  </si>
  <si>
    <t>MERRA HIRS2 NOAA07 : Gridded Monthly Time-Mean Observation (obs) Values V001 at GES DISC</t>
  </si>
  <si>
    <t>GES_DISC_MA_HIRS2_NOAA07_OMA_V001</t>
  </si>
  <si>
    <t>MERRA HIRS2 NOAA07 : Gridded Monthly Time-Mean Observation minus Analysis (oma) Values V001</t>
  </si>
  <si>
    <t>MERRA HIRS2 NOAA07 : Gridded Monthly Time-Mean Observation minus Analysis (oma) Values V001 at GES DISC</t>
  </si>
  <si>
    <t>GES_DISC_MA_HIRS2_NOAA07_OMF_V001</t>
  </si>
  <si>
    <t>MERRA HIRS2 NOAA07 : Gridded Monthly Time-Mean Observation minus Forecast (omf) Values V001</t>
  </si>
  <si>
    <t>MERRA HIRS2 NOAA07 : Gridded Monthly Time-Mean Observation minus Forecast (omf) Values V001 at GES DISC</t>
  </si>
  <si>
    <t>GES_DISC_MA_HIRS2_NOAA08_OBS_V001</t>
  </si>
  <si>
    <t>MERRA HIRS2 NOAA08 : Gridded Monthly Time-Mean Observation (obs) Values V001</t>
  </si>
  <si>
    <t>MERRA HIRS2 NOAA08 : Gridded Monthly Time-Mean Observation (obs) Values V001 at GES DISC</t>
  </si>
  <si>
    <t>GES_DISC_MA_MSU_TIROSN_OMF_V001</t>
  </si>
  <si>
    <t>MERRA MSU TIROSN : Gridded Monthly Time-Mean Observation minus Forecast (omf) Values V001</t>
  </si>
  <si>
    <t>MERRA MSU TIROSN : Gridded Monthly Time-Mean Observation minus Forecast (omf) Values V001 at GES DISC</t>
  </si>
  <si>
    <t>GES_DISC_MA_SSMI_DMSP08_OBS_V001</t>
  </si>
  <si>
    <t>MERRA SSMI DMSP08 : Gridded Monthly Time-Mean Observation (obs) Values V001</t>
  </si>
  <si>
    <t>MERRA SSMI DMSP08 : Gridded Monthly Time-Mean Observation (obs) Values V001 at GES DISC</t>
  </si>
  <si>
    <t>GES_DISC_MA_SSMI_DMSP08_OMA_V001</t>
  </si>
  <si>
    <t>MERRA SSMI DMSP08 : Gridded Monthly Time-Mean Observation minus Analysis (oma) Values V001</t>
  </si>
  <si>
    <t>MERRA SSMI DMSP08 : Gridded Monthly Time-Mean Observation minus Analysis (oma) Values V001 at GES DISC</t>
  </si>
  <si>
    <t>GES_DISC_MA_HIRS2_NOAA08_OMA_V001</t>
  </si>
  <si>
    <t>MERRA HIRS2 NOAA08 : Gridded Monthly Time-Mean Observation minus Analysis (oma) Values V001</t>
  </si>
  <si>
    <t>MERRA HIRS2 NOAA08 : Gridded Monthly Time-Mean Observation minus Analysis (oma) Values V001 at GES DISC</t>
  </si>
  <si>
    <t>GES_DISC_MA_HIRS2_NOAA08_OMF_V001</t>
  </si>
  <si>
    <t>MERRA HIRS2 NOAA08 : Gridded Monthly Time-Mean Observation minus Forecast (omf) Values V001</t>
  </si>
  <si>
    <t>MERRA HIRS2 NOAA08 : Gridded Monthly Time-Mean Observation minus Forecast (omf) Values V001 at GES DISC</t>
  </si>
  <si>
    <t>GES_DISC_MA_HIRS2_NOAA09_OBS_V001</t>
  </si>
  <si>
    <t>MERRA HIRS2 NOAA09 : Gridded Monthly Time-Mean Observation (obs) Values V001</t>
  </si>
  <si>
    <t>MERRA HIRS2 NOAA09 : Gridded Monthly Time-Mean Observation (obs) Values V001 at GES DISC</t>
  </si>
  <si>
    <t>GES_DISC_MA_HIRS2_NOAA09_OMA_V001</t>
  </si>
  <si>
    <t>MERRA HIRS2 NOAA09 : Gridded Monthly Time-Mean Observation minus Analysis (oma) Values V001</t>
  </si>
  <si>
    <t>MERRA HIRS2 NOAA09 : Gridded Monthly Time-Mean Observation minus Analysis (oma) Values V001 at GES DISC</t>
  </si>
  <si>
    <t>GES_DISC_MA_SSMI_DMSP08_OMF_V001</t>
  </si>
  <si>
    <t>MERRA SSMI DMSP08 : Gridded Monthly Time-Mean Observation minus Forecast (omf) Values V001</t>
  </si>
  <si>
    <t>MERRA SSMI DMSP08 : Gridded Monthly Time-Mean Observation minus Forecast (omf) Values V001 at GES DISC</t>
  </si>
  <si>
    <t>GES_DISC_MA_SSMI_DMSP10_OBS_V001</t>
  </si>
  <si>
    <t>MERRA SSMI DMSP10 : Gridded Monthly Time-Mean Observation (obs) Values V001</t>
  </si>
  <si>
    <t>MERRA SSMI DMSP10 : Gridded Monthly Time-Mean Observation (obs) Values V001 at GES DISC</t>
  </si>
  <si>
    <t>GES_DISC_MA_SSMI_DMSP10_OMA_V001</t>
  </si>
  <si>
    <t>MERRA SSMI DMSP10 : Gridded Monthly Time-Mean Observation minus Analysis (oma) Values V001</t>
  </si>
  <si>
    <t>MERRA SSMI DMSP10 : Gridded Monthly Time-Mean Observation minus Analysis (oma) Values V001 at GES DISC</t>
  </si>
  <si>
    <t>GES_DISC_MA_SSMI_DMSP10_OMF_V001</t>
  </si>
  <si>
    <t>MERRA SSMI DMSP10 : Gridded Monthly Time-Mean Observation minus Forecast (omf) Values V001</t>
  </si>
  <si>
    <t>MERRA SSMI DMSP10 : Gridded Monthly Time-Mean Observation minus Forecast (omf) Values V001 at GES DISC</t>
  </si>
  <si>
    <t>GES_DISC_MA_HIRS2_NOAA10_OBS_V001</t>
  </si>
  <si>
    <t>MERRA HIRS2 NOAA10 : Gridded Monthly Time-Mean Observation (obs) Values V001</t>
  </si>
  <si>
    <t>MERRA HIRS2 NOAA10 : Gridded Monthly Time-Mean Observation (obs) Values V001 at GES DISC</t>
  </si>
  <si>
    <t>GES_DISC_MA_HIRS2_NOAA10_OMA_V001</t>
  </si>
  <si>
    <t>MERRA HIRS2 NOAA10 : Gridded Monthly Time-Mean Observation minus Analysis (oma) Values V001</t>
  </si>
  <si>
    <t>MERRA HIRS2 NOAA10 : Gridded Monthly Time-Mean Observation minus Analysis (oma) Values V001 at GES DISC</t>
  </si>
  <si>
    <t>GES_DISC_MA_HIRS2_NOAA10_OMF_V001</t>
  </si>
  <si>
    <t>MERRA HIRS2 NOAA10 : Gridded Monthly Time-Mean Observation minus Forecast (omf) Values V001</t>
  </si>
  <si>
    <t>MERRA HIRS2 NOAA10 : Gridded Monthly Time-Mean Observation minus Forecast (omf) Values V001 at GES DISC</t>
  </si>
  <si>
    <t>GES_DISC_MA_HIRS2_NOAA11_OBS_V001</t>
  </si>
  <si>
    <t>MERRA HIRS2 NOAA11 : Gridded Monthly Time-Mean Observation (obs) Values V001</t>
  </si>
  <si>
    <t>MERRA HIRS2 NOAA11 : Gridded Monthly Time-Mean Observation (obs) Values V001 at GES DISC</t>
  </si>
  <si>
    <t>GES_DISC_MA_SSMI_DMSP11_OBS_V001</t>
  </si>
  <si>
    <t>MERRA SSMI DMSP11 : Gridded Monthly Time-Mean Observation (obs) Values V001</t>
  </si>
  <si>
    <t>MERRA SSMI DMSP11 : Gridded Monthly Time-Mean Observation (obs) Values V001 at GES DISC</t>
  </si>
  <si>
    <t>GES_DISC_MA_SSMI_DMSP11_OMA_V001</t>
  </si>
  <si>
    <t>MERRA SSMI DMSP11 : Gridded Monthly Time-Mean Observation minus Analysis (oma) Values V001</t>
  </si>
  <si>
    <t>MERRA SSMI DMSP11 : Gridded Monthly Time-Mean Observation minus Analysis (oma) Values V001 at GES DISC</t>
  </si>
  <si>
    <t>GES_DISC_MA_SSMI_DMSP11_OMF_V001</t>
  </si>
  <si>
    <t>MERRA SSMI DMSP11 : Gridded Monthly Time-Mean Observation minus Forecast (omf) Values V001</t>
  </si>
  <si>
    <t>MERRA SSMI DMSP11 : Gridded Monthly Time-Mean Observation minus Forecast (omf) Values V001 at GES DISC</t>
  </si>
  <si>
    <t>GES_DISC_MA_SSMI_DMSP13_OBS_V001</t>
  </si>
  <si>
    <t>MERRA SSMI DMSP13 : Gridded Monthly Time-Mean Observation (obs) Values V001</t>
  </si>
  <si>
    <t>MERRA SSMI DMSP13 : Gridded Monthly Time-Mean Observation (obs) Values V001 at GES DISC</t>
  </si>
  <si>
    <t>GES_DISC_MA_HIRS2_NOAA09_OMF_V001</t>
  </si>
  <si>
    <t>MERRA HIRS2 NOAA09 : Gridded Monthly Time-Mean Observation minus Forecast (omf) Values V001</t>
  </si>
  <si>
    <t>MERRA HIRS2 NOAA09 : Gridded Monthly Time-Mean Observation minus Forecast (omf) Values V001 at GES DISC</t>
  </si>
  <si>
    <t>GES_DISC_MA_HIRS2_NOAA11_OMA_V001</t>
  </si>
  <si>
    <t>MERRA HIRS2 NOAA11 : Gridded Monthly Time-Mean Observation minus Analysis (oma) Values V001</t>
  </si>
  <si>
    <t>MERRA HIRS2 NOAA11 : Gridded Monthly Time-Mean Observation minus Analysis (oma) Values V001 at GES DISC</t>
  </si>
  <si>
    <t>GES_DISC_MA_HIRS2_NOAA12_OBS_V001</t>
  </si>
  <si>
    <t>MERRA HIRS2 NOAA12 : Gridded Monthly Time-Mean Observation (obs) Values V001</t>
  </si>
  <si>
    <t>MERRA HIRS2 NOAA12 : Gridded Monthly Time-Mean Observation (obs) Values V001 at GES DISC</t>
  </si>
  <si>
    <t>GES_DISC_MA_HIRS2_NOAA12_OMA_V001</t>
  </si>
  <si>
    <t>MERRA HIRS2 NOAA12 : Gridded Monthly Time-Mean Observation minus Analysis (oma) Values V001</t>
  </si>
  <si>
    <t>MERRA HIRS2 NOAA12 : Gridded Monthly Time-Mean Observation minus Analysis (oma) Values V001 at GES DISC</t>
  </si>
  <si>
    <t>GES_DISC_MA_SSMI_DMSP14_OBS_V001</t>
  </si>
  <si>
    <t>MERRA SSMI DMSP14 : Gridded Monthly Time-Mean Observation (obs) Values V001</t>
  </si>
  <si>
    <t>MERRA SSMI DMSP14 : Gridded Monthly Time-Mean Observation (obs) Values V001 at GES DISC</t>
  </si>
  <si>
    <t>GES_DISC_MA_SSMI_DMSP14_OMA_V001</t>
  </si>
  <si>
    <t>MERRA SSMI DMSP14 : Gridded Monthly Time-Mean Observation minus Analysis (oma) Values V001</t>
  </si>
  <si>
    <t>MERRA SSMI DMSP14 : Gridded Monthly Time-Mean Observation minus Analysis (oma) Values V001 at GES DISC</t>
  </si>
  <si>
    <t>GES_DISC_MA_SSMI_DMSP14_OMF_V001</t>
  </si>
  <si>
    <t>MERRA SSMI DMSP14 : Gridded Monthly Time-Mean Observation minus Forecast (omf) Values V001</t>
  </si>
  <si>
    <t>MERRA SSMI DMSP14 : Gridded Monthly Time-Mean Observation minus Forecast (omf) Values V001 at GES DISC</t>
  </si>
  <si>
    <t>GES_DISC_MA_SSMI_DMSP15_OBS_V001</t>
  </si>
  <si>
    <t>MERRA SSMI DMSP15 : Gridded Monthly Time-Mean Observation (obs) Values V001</t>
  </si>
  <si>
    <t>MERRA SSMI DMSP15 : Gridded Monthly Time-Mean Observation (obs) Values V001 at GES DISC</t>
  </si>
  <si>
    <t>GES_DISC_MA_HIRS2_NOAA12_OMF_V001</t>
  </si>
  <si>
    <t>MERRA HIRS2 NOAA12 : Gridded Monthly Time-Mean Observation minus Forecast (omf) Values V001</t>
  </si>
  <si>
    <t>MERRA HIRS2 NOAA12 : Gridded Monthly Time-Mean Observation minus Forecast (omf) Values V001 at GES DISC</t>
  </si>
  <si>
    <t>GES_DISC_MA_HIRS2_NOAA14_OBS_V001</t>
  </si>
  <si>
    <t>MERRA HIRS2 NOAA14 : Gridded Monthly Time-Mean Observation (obs) Values V001</t>
  </si>
  <si>
    <t>MERRA HIRS2 NOAA14 : Gridded Monthly Time-Mean Observation (obs) Values V001 at GES DISC</t>
  </si>
  <si>
    <t>GES_DISC_MA_HIRS2_NOAA14_OMA_V001</t>
  </si>
  <si>
    <t>MERRA HIRS2 NOAA14 : Gridded Monthly Time-Mean Observation minus Analysis (oma) Values V001</t>
  </si>
  <si>
    <t>MERRA HIRS2 NOAA14 : Gridded Monthly Time-Mean Observation minus Analysis (oma) Values V001 at GES DISC</t>
  </si>
  <si>
    <t>GES_DISC_MA_HIRS2_NOAA14_OMF_V001</t>
  </si>
  <si>
    <t>MERRA HIRS2 NOAA14 : Gridded Monthly Time-Mean Observation minus Forecast (omf) Values V001</t>
  </si>
  <si>
    <t>MERRA HIRS2 NOAA14 : Gridded Monthly Time-Mean Observation minus Forecast (omf) Values V001 at GES DISC</t>
  </si>
  <si>
    <t>GES_DISC_MA_SSMI_DMSP15_OMA_V001</t>
  </si>
  <si>
    <t>MERRA SSMI DMSP15 : Gridded Monthly Time-Mean Observation minus Analysis (oma) Values V001</t>
  </si>
  <si>
    <t>MERRA SSMI DMSP15 : Gridded Monthly Time-Mean Observation minus Analysis (oma) Values V001 at GES DISC</t>
  </si>
  <si>
    <t>GES_DISC_MA_SSMI_DMSP15_OMF_V001</t>
  </si>
  <si>
    <t>MERRA SSMI DMSP15 : Gridded Monthly Time-Mean Observation minus Forecast (omf) Values V001</t>
  </si>
  <si>
    <t>UARS High Resolution Doppler Imager (HRDI) Level 3AL V001 (UARHR3AL) at GES DISC</t>
  </si>
  <si>
    <t>UARS Improved Stratospheric and Mesospheric Sounder (ISAMS) Level 3AT V001</t>
  </si>
  <si>
    <t>GES_DISC_UARHR3AT_V001</t>
  </si>
  <si>
    <t>UARS High Resolution Doppler Imager (HRDI) Level 3AT V001 (UARHR3AT) at GES DISC</t>
  </si>
  <si>
    <t>UARS Microwave Limb Sounder (MLS) Level 3AL V001</t>
  </si>
  <si>
    <t>GES_DISC_UARIS3AL_V001</t>
  </si>
  <si>
    <t>UARS Improved Stratospheric and Mesospheric Sounder (ISAMS) Level 3AL V001 (UARIS3AL) at GES DISC</t>
  </si>
  <si>
    <t>UARS Microwave Limb Sounder (MLS) Level 3AT V001</t>
  </si>
  <si>
    <t>GES_DISC_UARIS3AT_V001</t>
  </si>
  <si>
    <t>UARS Improved Stratospheric and Mesospheric Sounder (ISAMS) Level 3AT V001 (UARIS3AT) at GES DISC</t>
  </si>
  <si>
    <t>UARS PEM Level 2 AXIS 1 V001</t>
  </si>
  <si>
    <t>GES_DISC_UARML3AL_V001</t>
  </si>
  <si>
    <t>UARS Microwave Limb Sounder (MLS) Level 3AL V001 (UARML3AL) at GES DISC</t>
  </si>
  <si>
    <t>UARS PEM Level 2 AXIS 2 V001</t>
  </si>
  <si>
    <t>GES_DISC_UARML3AT_V001</t>
  </si>
  <si>
    <t>UARS Microwave Limb Sounder (MLS) Level 3AT V001 (UARML3AT) at GES DISC</t>
  </si>
  <si>
    <t>UARS PEM Level 2 HEPS A V001</t>
  </si>
  <si>
    <t>GES_DISC_UARPE2AXIS1_V001</t>
  </si>
  <si>
    <t>UARS PEM L2 AXIS 1 V001 UARPE2AXIS1 at GES DISC</t>
  </si>
  <si>
    <t>UARS PEM Level 2 HEPS B V001</t>
  </si>
  <si>
    <t>GES_DISC_UARPE2AXIS2_V001</t>
  </si>
  <si>
    <t>UARS PEM L2 AXIS 2 V001 UARPE2AXIS2 at GES DISC</t>
  </si>
  <si>
    <t>UARS PEM Level 2 MEPS V001</t>
  </si>
  <si>
    <t>GES_DISC_UARPE2HEPSA_V001</t>
  </si>
  <si>
    <t>UARS PEM L2 HEPS A V001 UARPE2HEPSA at GES DISC</t>
  </si>
  <si>
    <t>UARS PEM Level 2 VMAG AC V001</t>
  </si>
  <si>
    <t>GES_DISC_UARPE2HEPSB_V001</t>
  </si>
  <si>
    <t>UARS PEM L2 HEPS B V001 UARPE2HEPSB at GES DISC</t>
  </si>
  <si>
    <t>UARS PEM Level 2 VMAG DC V001</t>
  </si>
  <si>
    <t>GES_DISC_UARPE2MEPS_V001</t>
  </si>
  <si>
    <t>UARS PEM L2 MEPS V001 UARPE2MEPS at GES DISC</t>
  </si>
  <si>
    <t>UARS Particle Environment Monitor (PEM) Level 3AT V001</t>
  </si>
  <si>
    <t>GES_DISC_UARPE2VMAGAC_V001</t>
  </si>
  <si>
    <t>UARS PEM L2 VMAG AC V001 UARPE2VMAGAC at GES DISC</t>
  </si>
  <si>
    <t>UARS Particle Environment Monitor (PEM) Level 3TP V001</t>
  </si>
  <si>
    <t>GES_DISC_UARPE2VMAGDC_V001</t>
  </si>
  <si>
    <t>UARS PEM L2 VMAG DC V001 UARPE2VMAGDC at GES DISC</t>
  </si>
  <si>
    <t>UARS Solar Ultraviolet Spectral Irradiance Monitor (SUSIM) Level 3BS V001</t>
  </si>
  <si>
    <t>GES_DISC_UARPE3AT_V001</t>
  </si>
  <si>
    <t>UARS Particle Environment Monitor (PEM) Level 3AT V001 (UARPE3AT) at GES DISC</t>
  </si>
  <si>
    <t>UARS Solar-Stellar Irradiance Comparison Experiment (SOLSTICE) Level 3BS V001</t>
  </si>
  <si>
    <t>GES_DISC_UARPE3TP_V001</t>
  </si>
  <si>
    <t>UARS Particle Environment Monitor (PEM) Level 3TP V001 (UARPE3TP) at GES DISC</t>
  </si>
  <si>
    <t>UARS Wind Imaging Interferometer (WINDII) Level 3AL V001</t>
  </si>
  <si>
    <t>GES_DISC_UARSU3BS_V001</t>
  </si>
  <si>
    <t>UARS SUSIM Level 3BS Solar UV Irradiance Spectra V001 (UARSU3BS) at GES DISC</t>
  </si>
  <si>
    <t>UARS Wind Imaging Interferometer (WINDII) Level 3AT V001</t>
  </si>
  <si>
    <t>GES_DISC_UARSO3BS_V001</t>
  </si>
  <si>
    <t>UARS SOLSTICE Level 3BS Solar UV Irradiance Spectra V001 (UARSO3BS) at GES DISC</t>
  </si>
  <si>
    <t>GES_DISC_UARWI3AL_V001</t>
  </si>
  <si>
    <t>UARS Wind Imaging Interferometer (WINDII) Level 3AL V001 (UARWI3AL) at GES DISC</t>
  </si>
  <si>
    <t>Visible and Infrared Scanner (VIRS) Level 1 Raw and Calibrated Radiance Products (TRMM Product 1A01) V7</t>
  </si>
  <si>
    <t>GES_DISC_UARWI3AT_V001</t>
  </si>
  <si>
    <t>UARS Wind Imaging Interferometer (WINDII) Level 3AT V001 (UARWI3AT) at GES DISC</t>
  </si>
  <si>
    <t>GES_DISC_TRMM_1A01_V7</t>
  </si>
  <si>
    <t>Visible and Infrared Scanner (VIRS) Level 1 Raw and Calibrated Radiance Products (TRMM Products 1A01)</t>
  </si>
  <si>
    <t>Visible and Infrared Scanner (VIRS) Level 1 Raw and Calibrated Radiance Products (TRMM Product 1B01) V7</t>
  </si>
  <si>
    <t>GES_DISC_TRMM_1B01_V7</t>
  </si>
  <si>
    <t>Visible and Infrared Scanner (VIRS) Level 1 Calibrated Radiance Products (TRMM Product 1B01)</t>
  </si>
  <si>
    <t>MODIS/Aqua 8-Day Clear Sky Radiance Bias Daily L3 Global 1Deg Zonal Bands V005</t>
  </si>
  <si>
    <t>MYDCSR_B</t>
  </si>
  <si>
    <t>MODIS/AQUA 8 Day Clear Sky Radiance Bias Daily L3 Global 1 Deg Zonal Bands</t>
  </si>
  <si>
    <t>AIRS/Aqua Level 3 Monthly standard physical retrieval (AIRS+AMSU+HSB) V005 (AIRH3STM) at GES DISC</t>
  </si>
  <si>
    <t>AIRS/Aqua Level 3 Monthly standard physical retrieval (AIRS-only) V005</t>
  </si>
  <si>
    <t>GES_DISC_AIRS3STM_V005</t>
  </si>
  <si>
    <t>AIRS/Aqua Level 3 Monthly standard physical retrieval (AIRS-only) V005 (AIRS3STM) at GES DISC</t>
  </si>
  <si>
    <t>AIRS/Aqua Level 3 Pentad quantization in physical units (AIRS+AMSU) V005</t>
  </si>
  <si>
    <t>GES_DISC_AIRX3QP5_V005</t>
  </si>
  <si>
    <t>AIRS/Aqua Level 3 Pentad quantization in physical units (AIRS+AMSU) V005 (AIRX3QP5) at GES DISC</t>
  </si>
  <si>
    <t>AIRS/Aqua Level 3 Pentad quantization in physical units (AIRS+AMSU+HSB) V005</t>
  </si>
  <si>
    <t>GES_DISC_AIRH3QP5_V005</t>
  </si>
  <si>
    <t>AIRS/Aqua Level 3 Pentad quantization in physical units (AIRS+AMSU+HSB) V005 (AIRH3QP5) at GES DISC</t>
  </si>
  <si>
    <t>AIRS/Aqua Level 3 Pentad quantization in physical units (AIRS-only) V005</t>
  </si>
  <si>
    <t>GES_DISC_AIRS3QP5_V005</t>
  </si>
  <si>
    <t>AIRS/Aqua Level 3 Pentad quantization in physical units (AIRS-only) V005 (AIRS3QP5) at GES DISC</t>
  </si>
  <si>
    <t>Combined TRMM Microwave Imager (TMI) and Precipitation Radar (PR) Gridded Orbital Data Set (G2A12) V6</t>
  </si>
  <si>
    <t>GES_DISC_TRMM_G2A12_V6</t>
  </si>
  <si>
    <t>TRMM Microwave Imager (TMI) Gridded Orbital Data Set</t>
  </si>
  <si>
    <t>Combined TRMM Microwave Imager (TMI) and Precipitation Radar (PR) Gridded Orbital Data Set (G2B31) V6</t>
  </si>
  <si>
    <t>GES_DISC_TRMM_G2B31_V6</t>
  </si>
  <si>
    <t>Combined TRMM Microwave Imager (TMI) and Precipitation Radar (PR) Gridded Orbital DataSet (G2B31)</t>
  </si>
  <si>
    <t>Daily TRMM and Others Rainfall Estimate (3B42 V6 derived) V6</t>
  </si>
  <si>
    <t>GES_DISC_TRMM_3B42_daily_V6</t>
  </si>
  <si>
    <t>Daily TRMM and Other Satellites Precipitation Product (3B42 V6 derived)</t>
  </si>
  <si>
    <t>GLA 5 DAY GRIDS from NOAA-10 V001</t>
  </si>
  <si>
    <t>GES_DISC_TOVSA5NG_V001</t>
  </si>
  <si>
    <t>TOVS GLA 5 DAY GRIDS from NOAA-10 V001 (TOVSA5NG) at GES DISC</t>
  </si>
  <si>
    <t>GLA 5 DAY GRIDS from NOAA-11 V001</t>
  </si>
  <si>
    <t>GES_DISC_TOVSA5NH_V001</t>
  </si>
  <si>
    <t>TOVS GLA 5 DAY GRIDS from NOAA-11 V001 (TOVSA5NH) at GES DISC</t>
  </si>
  <si>
    <t>GLA 5 DAY GRIDS from NOAA-12 V001</t>
  </si>
  <si>
    <t>GES_DISC_TOVSA5ND_V001</t>
  </si>
  <si>
    <t>TOVS GLA 5 DAY GRIDS from NOAA-12 V001 (TOVSA5ND) at GES DISC</t>
  </si>
  <si>
    <t>GLA 5 DAY GRIDS from NOAA-9 V001</t>
  </si>
  <si>
    <t>GES_DISC_TOVSA5NF_V001</t>
  </si>
  <si>
    <t>GLA 5 DAY GRIDS from NOAA-9 V001 (TOVSA5NF) at GES DISC</t>
  </si>
  <si>
    <t>GLA 5 DAY GRIDS from TIROSN V001</t>
  </si>
  <si>
    <t>GES_DISC_TOVSA5TN_V001</t>
  </si>
  <si>
    <t>GLA 5 DAY GRIDS from TIROSN V001 (TOVSA5TN ) at GES DISC</t>
  </si>
  <si>
    <t>GLA DAILY GRIDS from NOAA-10 V001</t>
  </si>
  <si>
    <t>GES_DISC_TOVSADNG_V001</t>
  </si>
  <si>
    <t>GLA DAILY GRIDS from NOAA-10 V001 (TOVSADNG) at GES DISC</t>
  </si>
  <si>
    <t>GLA DAILY GRIDS from NOAA-11 V001</t>
  </si>
  <si>
    <t>GES_DISC_TOVSADNH_V001</t>
  </si>
  <si>
    <t>GLA DAILY GRIDS from NOAA-11 V001 (TOVSADNH) at GES DISC</t>
  </si>
  <si>
    <t>GLA DAILY GRIDS from NOAA-12 V001</t>
  </si>
  <si>
    <t>GES_DISC_TOVSADND_V001</t>
  </si>
  <si>
    <t>GLA DAILY GRIDS from NOAA-12 V001 (TOVSADND) at GES DISC</t>
  </si>
  <si>
    <t>GLA DAILY GRIDS from NOAA-9 V001</t>
  </si>
  <si>
    <t>GES_DISC_TOVSADNF_V001</t>
  </si>
  <si>
    <t>TOVS GLA DAILY GRIDS from NOAA-9 V001 (TOVSADNF) at GES DISC</t>
  </si>
  <si>
    <t>GLA DAILY GRIDS from TIROSN V001</t>
  </si>
  <si>
    <t>GES_DISC_TOVSADTN_V001</t>
  </si>
  <si>
    <t>GLA DAILY GRIDS from TIROSN V001 (TOVSADTN) at GES DISC</t>
  </si>
  <si>
    <t>GLA MONTHLY GRIDS from NOAA-10 V001</t>
  </si>
  <si>
    <t>GES_DISC_TOVSAMNG_V001</t>
  </si>
  <si>
    <t>TOVS GLA MONTHLY GRIDS from NOAA-10 V001 (TOVSAMNG) at GES DISC</t>
  </si>
  <si>
    <t>GLA MONTHLY GRIDS from NOAA-11 V001</t>
  </si>
  <si>
    <t>GES_DISC_TOVSAMNH_V001</t>
  </si>
  <si>
    <t>TOVS GLA MONTHLY GRIDS from NOAA-11 V001 (TOVSAMNH) at GES DISC</t>
  </si>
  <si>
    <t>GLA MONTHLY GRIDS from NOAA-12 V001</t>
  </si>
  <si>
    <t>GES_DISC_TOVSAMND_V001</t>
  </si>
  <si>
    <t>TOVS GLA MONTHLY GRIDS from NOAA-12 V001 (TOVSAMND) at GES DISC</t>
  </si>
  <si>
    <t>GLA MONTHLY GRIDS from NOAA-9 V001</t>
  </si>
  <si>
    <t>GES_DISC_TOVSAMNF_V001</t>
  </si>
  <si>
    <t>TOVS GLA MONTHLY GRIDS from NOAA-9 V001 (TOVSAMNF) at GES DISC</t>
  </si>
  <si>
    <t>GLA MONTHLY GRIDS from TIROSN V001</t>
  </si>
  <si>
    <t>GES_DISC_TOVSAMTN_V001</t>
  </si>
  <si>
    <t>TOVS GLA MONTHLY GRIDS from TIROS-N V001 (TOVSAMTN) at GES DISC</t>
  </si>
  <si>
    <t>Gridded Visible and Infrared Scanner (VIRS) Level 1 Calibrated Radiance Products (TRMM Product G1B01) V6</t>
  </si>
  <si>
    <t>ACRIM III Level 2 Daily Mean Data V001</t>
  </si>
  <si>
    <t>ACR3L2DM1</t>
  </si>
  <si>
    <t>Active Cavity Radiometer Irradiance Monitor III (ACRIM III) Level 2 Daily Mean Data (ACR3L2DM)</t>
  </si>
  <si>
    <t>MISR Browse data V005</t>
  </si>
  <si>
    <t>MISBR5</t>
  </si>
  <si>
    <t>MISR Browse Data V005</t>
  </si>
  <si>
    <t>MISR Geometric Parameters V002</t>
  </si>
  <si>
    <t>MIB2GEOP2</t>
  </si>
  <si>
    <t>MISR Geometric Parameters Version 2</t>
  </si>
  <si>
    <t>MISR Level 1A CCD Science data, all cameras V002</t>
  </si>
  <si>
    <t>MIL1A2</t>
  </si>
  <si>
    <t>MISR Level 2 Aerosol parameters V002</t>
  </si>
  <si>
    <t>MIL2ASAE2</t>
  </si>
  <si>
    <t>Aqua 1 MODIS Imagery</t>
  </si>
  <si>
    <t>Terra 1 MODIS Imagery</t>
  </si>
  <si>
    <t>IRS LISS3 Imagery</t>
  </si>
  <si>
    <t>IRS AWIFS Imagery</t>
  </si>
  <si>
    <t>LANDSAT-7 ETM+ Imagery</t>
  </si>
  <si>
    <t>LANDSAT-3 MSS Imagery</t>
  </si>
  <si>
    <t>LANDSAT-2 MSS Imagery</t>
  </si>
  <si>
    <t>LANDSAT-1 MSS Imagery</t>
  </si>
  <si>
    <t>HRC - High Resolution Camera (CBERS 2B) Imagery</t>
  </si>
  <si>
    <t>WFI - Wide Field Imager (CBERS 2B)Imagery</t>
  </si>
  <si>
    <t>WFI - Wide Field Imager (CBERS 2) Imagery</t>
  </si>
  <si>
    <t>IRMSS - Infrared Multispectral Scanner (CBERS 2) Imagery</t>
  </si>
  <si>
    <t>CCD - High Resolution CCD Camera (CBERS 2) Imagery</t>
  </si>
  <si>
    <t>BOREAS_FHSTMANV</t>
  </si>
  <si>
    <t>BOREAS TGB-06 SOIL METHANE OXIDATION AND PRODUCTION FROM NSA BP AND FEN SITES</t>
  </si>
  <si>
    <t>BOREAS_TGB6CHRC</t>
  </si>
  <si>
    <t>BOREAS TGB-07 AMBIENT AIR HERBICIDE AND ORGANOCHLORINE CONCENTRATION DATA</t>
  </si>
  <si>
    <t>BOREAS_TGB7AAHO</t>
  </si>
  <si>
    <t>BOREAS TGB-07 DRY DEPOSITION HERBICIDE AND ORGANOCHLORINE FLUX DATA</t>
  </si>
  <si>
    <t>BOREAS_TGB7DDHO</t>
  </si>
  <si>
    <t>BOREAS TGB-07 RAINWATER HERBICIDE AND ORGANOCHLORINE CONCENTRATION DATA</t>
  </si>
  <si>
    <t>BOREAS_TGB7RWHO</t>
  </si>
  <si>
    <t>BOREAS TGB-08 MONOTERPENE CONCENTRATION DATA OVER THE SSA-OBS AND THE SSA-OJP</t>
  </si>
  <si>
    <t>BOREAS_TGB7MONO</t>
  </si>
  <si>
    <t>BOREAS TGB-08 PHOTOSYNTHETIC RATE DATA OVER THE SSA-OBS AND THE SSA-OJP</t>
  </si>
  <si>
    <t>BOREAS_TGB8PRDS</t>
  </si>
  <si>
    <t>BOREAS TGB-08 STARCH CONCENTRATION DATA OVER THE SSA-OBS AND THE SSA-OJP</t>
  </si>
  <si>
    <t>BOREAS_TGB8SCDS</t>
  </si>
  <si>
    <t>BOREAS TGB-09 ABOVE-CANOPY NMHC AT SSA-OBS, SSA-OJP AND SSA-OA SITES</t>
  </si>
  <si>
    <t>BOREAS_TGB9NMHC</t>
  </si>
  <si>
    <t>BOREAS TGB-10 OXIDANT CONCENTRATION DATA OVER THE SSA</t>
  </si>
  <si>
    <t>BOREAS_TGB10OCD</t>
  </si>
  <si>
    <t>BOREAS TGB-10 OXIDANT FLUX DATA OVER THE SSA</t>
  </si>
  <si>
    <t>BOREAS_TGB10OFD</t>
  </si>
  <si>
    <t>BOREAS TGB-10 VOLATILE ORGANIC CARBON DATA OVER THE SSA</t>
  </si>
  <si>
    <t>BOREAS_TGB10VOC</t>
  </si>
  <si>
    <t>BOREAS TGB-12 CARBON DIOXIDE ISOTOPIC CONTENT DATA OVER THE NSA</t>
  </si>
  <si>
    <t>BOREAS_TGB12CI</t>
  </si>
  <si>
    <t>BOREAS TGB-12 RADON-222 ACTIVITY DATA OVER THE NSA</t>
  </si>
  <si>
    <t>BOREAS_TGB12RAD</t>
  </si>
  <si>
    <t>BOREAS TGB-12 RADON-222 FLUX DATA: NSA</t>
  </si>
  <si>
    <t>BOREAS_TGB12RFD</t>
  </si>
  <si>
    <t>BOREAS TGB-12 SOIL CARBON AND FLUX DATA OF NSA-MSA IN RASTER FORMAT</t>
  </si>
  <si>
    <t>BOREAS_TGB12CFD</t>
  </si>
  <si>
    <t>BOREAS TGB-12 SOIL CARBON DATA: NSA</t>
  </si>
  <si>
    <t>BOREAS_TGB12SCD</t>
  </si>
  <si>
    <t>BOREAS TGB-12 SOIL CARBON SITE INFORMATION</t>
  </si>
  <si>
    <t>BOREAS_TGB12SCI</t>
  </si>
  <si>
    <t>BOREAS/AES CAMPBELL SCIENTIFIC 15-MINUTE SURFACE METEOROLOGICAL DATA: 1993</t>
  </si>
  <si>
    <t>BOREAS_AMS_CS93</t>
  </si>
  <si>
    <t>BOREAS/AES CAMPBELL SCIENTIFIC 15-MINUTE SURFACE METEOROLOGICAL DATA: 1994</t>
  </si>
  <si>
    <t>BOREAS_AMS_CS94</t>
  </si>
  <si>
    <t>BOREAS/AES CAMPBELL SCIENTIFIC 15-MINUTE SURFACE METEOROLOGICAL DATA: 1995</t>
  </si>
  <si>
    <t>BOREAS_AMS_CS95</t>
  </si>
  <si>
    <t>BOREAS/AES CAMPBELL SCIENTIFIC 15-MINUTE SURFACE METEOROLOGICAL DATA: 1996</t>
  </si>
  <si>
    <t>BOREAS_AMS_CS96</t>
  </si>
  <si>
    <t>BOREAS/AES MARS-II 15-MINUTE SURFACE METEOROLOGICAL DATA: 1994</t>
  </si>
  <si>
    <t>BOREAS_MARSII94</t>
  </si>
  <si>
    <t>BOREAS/AES READAC 15-MINUTE SURFACE METEOROLOGICAL DATA</t>
  </si>
  <si>
    <t>BOREAS_READAC_D</t>
  </si>
  <si>
    <t>BOREAS/SRC AMS SUITE A SURFACE METEOROLOGICAL AND RADIATION DATA: 1994</t>
  </si>
  <si>
    <t>BOREAS_SAMSA94D</t>
  </si>
  <si>
    <t>BOREAS/SRC AMS SUITE A SURFACE METEOROLOGICAL AND RADIATION DATA: 1995</t>
  </si>
  <si>
    <t>BOREAS_SAMSA95D</t>
  </si>
  <si>
    <t>BOREAS/SRC AMS SUITE A SURFACE METEOROLOGICAL AND RADIATION DATA: 1996</t>
  </si>
  <si>
    <t>BOREAS_SAMSA96D</t>
  </si>
  <si>
    <t>BOREAS/SRC AMS SUITE B SURFACE METEOROLOGICAL AND RADIATION DATA: 1994</t>
  </si>
  <si>
    <t>BOREAS_SAMSB94D</t>
  </si>
  <si>
    <t>BOREAS/SRC AMS SUITE B SURFACE METEOROLOGICAL AND RADIATION DATA: 1995</t>
  </si>
  <si>
    <t>BOREAS_SAMSB95D</t>
  </si>
  <si>
    <t>BOREAS/SRC AMS SUITE B SURFACE METEOROLOGICAL AND RADIATION DATA: 1996</t>
  </si>
  <si>
    <t>BOREAS_SAMSB96D</t>
  </si>
  <si>
    <t>BOUNDARY LAYER HEIGHTS: LIDAR (FIFE)</t>
  </si>
  <si>
    <t>FIFE_LIDAR_HT</t>
  </si>
  <si>
    <t>BOUNDARY LAYER HEIGHTS: SODAR (FIFE)</t>
  </si>
  <si>
    <t>FIFE_SODAR</t>
  </si>
  <si>
    <t>BOWEN RATIO SURF. FLUX: FRITSCHEN (FIFE)</t>
  </si>
  <si>
    <t>FIFE_SF30_BRL</t>
  </si>
  <si>
    <t>BOWEN RATIO SURFACE FLUX: GSFC (FIFE)</t>
  </si>
  <si>
    <t>FIFE_SF30_BRG</t>
  </si>
  <si>
    <t>BOWEN RATIO SURFACE FLUX: KSU (FIFE)</t>
  </si>
  <si>
    <t>FIFE_SF30_BRK</t>
  </si>
  <si>
    <t>BOWEN RATIO SURFACE FLUX: SMITH (FIFE)</t>
  </si>
  <si>
    <t>FIFE_SF30_BRS</t>
  </si>
  <si>
    <t>BOWEN RATIO SURFACE FLUX: UNL (FIFE)</t>
  </si>
  <si>
    <t>FIFE_SF30_BRV</t>
  </si>
  <si>
    <t>BOWEN RATIO SURFACE FLUX: USGS (FIFE)</t>
  </si>
  <si>
    <t>FIFE_SF30_BRW</t>
  </si>
  <si>
    <t>CALCULATED LEAF CARBON AND NITROGEN, 1992 (ACCP)</t>
  </si>
  <si>
    <t>ACCP_PLOTCHEM</t>
  </si>
  <si>
    <t>CANOPY CHEMISTRY (OTTER)</t>
  </si>
  <si>
    <t>OTTER_CHEM</t>
  </si>
  <si>
    <t>CANOPY PHOTOSYNTHESIS RATES (FIFE)</t>
  </si>
  <si>
    <t>FIFE_PHO_BOX</t>
  </si>
  <si>
    <t>CENTURY: MODELING ECOSYSTEM RESPONSES TO CLIMATE CHANGE, VERSION 4 (VEMAP 1995)</t>
  </si>
  <si>
    <t>century_vemap</t>
  </si>
  <si>
    <t>CLOUD CAMERA DATA (FIFE)</t>
  </si>
  <si>
    <t>FIFE_CLD_CAM</t>
  </si>
  <si>
    <t>DAILY RAINFALL DATA (FIFE)</t>
  </si>
  <si>
    <t>FIFE_RAIN_DAY</t>
  </si>
  <si>
    <t>EDDY CORR. SURFACE FLUX: ANL (FIFE)</t>
  </si>
  <si>
    <t>FIFE_SF30_ECA</t>
  </si>
  <si>
    <t>EDDY CORR. SURFACE FLUX: GSFC (FIFE)</t>
  </si>
  <si>
    <t>FIFE_SF30_ECG</t>
  </si>
  <si>
    <t>EDDY CORR. SURFACE FLUX: UK (FIFE)</t>
  </si>
  <si>
    <t>FIFE_SF30_ECB</t>
  </si>
  <si>
    <t>EDDY CORR. SURFACE FLUX: UNL (FIFE)</t>
  </si>
  <si>
    <t>FIFE_SF30_ECV</t>
  </si>
  <si>
    <t>EDDY CORR. SURFACE FLUX: USGS (FIFE)</t>
  </si>
  <si>
    <t>FIFE_SF30_ECW</t>
  </si>
  <si>
    <t>EFFECTS OF ELEVATED CARBON DIOXIDE ON LITTER CHEMISTRY AND DECOMPOSITION</t>
  </si>
  <si>
    <t>litter_decomp</t>
  </si>
  <si>
    <t>FLUXNET MARCONI CONFERENCE GAP-FILLED FLUX AND METEOROLOGY DATA, 1992-2000</t>
  </si>
  <si>
    <t>fluxnet_marconi</t>
  </si>
  <si>
    <t>FOREST BIOPHYSICAL PARAMETERS (SNF)</t>
  </si>
  <si>
    <t>SNF_BIOPHYS</t>
  </si>
  <si>
    <t>FOREST CANOPY COMPOSITION (SNF)</t>
  </si>
  <si>
    <t>SNF_CAN_COMP</t>
  </si>
  <si>
    <t>FOREST-BGC MODEL (OTTER)</t>
  </si>
  <si>
    <t>OTTER_MODEL</t>
  </si>
  <si>
    <t>GAMMA RAY DATA: PECK (FIFE)</t>
  </si>
  <si>
    <t>FIFE_PECK_GAM</t>
  </si>
  <si>
    <t>GEMMA HELICOPTER DATA (FIFE)</t>
  </si>
  <si>
    <t>FIFE_GEM_HELO</t>
  </si>
  <si>
    <t>GEOECOLOGY: COUNTY-LEVEL ENVIRONMENTAL DATA FOR THE UNITED STATES, 1964-1979</t>
  </si>
  <si>
    <t>geoecology</t>
  </si>
  <si>
    <t>GLOBAL 10-YEAR MEAN MONTHLY CLIMATOLOGY, 1901-1990 (NEW ET AL.)</t>
  </si>
  <si>
    <t>ANGLIA_10YRCLIMATE</t>
  </si>
  <si>
    <t>GLOBAL 30-YEAR MEAN MONTHLY CLIMATOLOGY, 1901-1960 (NEW ET AL.)</t>
  </si>
  <si>
    <t>ANGLIA_30YRCLIMATE</t>
  </si>
  <si>
    <t>GLOBAL 30-YEAR MEAN MONTHLY CLIMATOLOGY, 1930-1960, V. 2.1 (CRAMER AND LEEMANS)</t>
  </si>
  <si>
    <t>CRAMERLEEMANS</t>
  </si>
  <si>
    <t>GLOBAL 30-YEAR MEAN MONTHLY CLIMATOLOGY, 1961-1990 (NEW ET AL.)</t>
  </si>
  <si>
    <t>ANGLIA_CLIMATE</t>
  </si>
  <si>
    <t>GLOBAL ANNUAL SOIL RESPIRATION DATA (RAICH AND SCHLESINGER 1992)</t>
  </si>
  <si>
    <t>soil_respiration</t>
  </si>
  <si>
    <t>GLOBAL DATA SET OF DERIVED SOIL PROPERTIES, 0.5-DEGREE GRID (ISRIC-WISE)</t>
  </si>
  <si>
    <t>ISRIC_W_GRID</t>
  </si>
  <si>
    <t>GLOBAL DISTRIBUTION OF FINE ROOT BIOMASS IN TERRESTRIAL ECOSYSTEMS</t>
  </si>
  <si>
    <t>rootfine_biomass1997</t>
  </si>
  <si>
    <t>GLOBAL DISTRIBUTION OF PLANT-EXTRACTABLE WATER CAPACITY OF SOIL (DUNNE)</t>
  </si>
  <si>
    <t>DUNNESOIL</t>
  </si>
  <si>
    <t>GLOBAL DISTRIBUTION OF ROOT NUTRIENT CONCENTRATIONS IN TERRESTRIAL ECOSYSTEMS</t>
  </si>
  <si>
    <t>root_nutrients</t>
  </si>
  <si>
    <t>GLOBAL DISTRIBUTION OF ROOT PROFILES IN TERRESTRIAL ECOSYSTEMS</t>
  </si>
  <si>
    <t>root_profiles</t>
  </si>
  <si>
    <t>GLOBAL DISTRIBUTION OF ROOT TURNOVER IN TERRESTRIAL ECOSYSTEMS</t>
  </si>
  <si>
    <t>root_turnover</t>
  </si>
  <si>
    <t>GLOBAL GRIDDED SURFACES OF SELECTED SOIL CHARACTERISTICS (IGBP-DIS)</t>
  </si>
  <si>
    <t>IGBPDIS_SURFPRODS</t>
  </si>
  <si>
    <t>GLOBAL HISTORICAL CLIMATOLOGY NETWORK, 1753-1990</t>
  </si>
  <si>
    <t>CDIAC_NDP41</t>
  </si>
  <si>
    <t>GLOBAL LEAF AREA INDEX DATA FROM FIELD MEASUREMENTS, 1932-2000</t>
  </si>
  <si>
    <t>HISTORICAL_LAI</t>
  </si>
  <si>
    <t>GLOBAL MAPS OF ATMOSPHERIC NITROGEN DEPOSITION, 1860, 1993, AND 2050</t>
  </si>
  <si>
    <t>1860_1993_2050_NITROGEN</t>
  </si>
  <si>
    <t>GLOBAL MONTHLY PRECIPITATION, 1900-1999 (HULME)</t>
  </si>
  <si>
    <t>CLIMATE_PRECIP</t>
  </si>
  <si>
    <t>GLOBAL N CYCLE: FLUXES AND N2O MIXING RATIOS ORIGINATING FROM HUMAN ACTIVITY</t>
  </si>
  <si>
    <t>global_n_cycle</t>
  </si>
  <si>
    <t>GLOBAL ORGANIC SOIL CARBON AND NITROGEN (ZINKE ET AL.)</t>
  </si>
  <si>
    <t>CDIAC_NDP18</t>
  </si>
  <si>
    <t>GLOBAL RIVER DISCHARGE, 1807-1991, V. 1.1 (RIVDIS)</t>
  </si>
  <si>
    <t>RIVDIS</t>
  </si>
  <si>
    <t>GLOBAL SOIL PROFILE DATA (ISRIC-WISE)</t>
  </si>
  <si>
    <t>ISRIC</t>
  </si>
  <si>
    <t>GLOBAL SOIL TEXTURE AND DERIVED WATER-HOLDING CAPACITIES (WEBB ET AL.)</t>
  </si>
  <si>
    <t>WEBBSOIL</t>
  </si>
  <si>
    <t>GLOBAL SOIL TYPES, 0.5-DEGREE GRID (MODIFIED ZOBLER)</t>
  </si>
  <si>
    <t>ZOBLERSOILDERIVED</t>
  </si>
  <si>
    <t>GLOBAL SOIL TYPES, 1-DEGREE GRID (ZOBLER)</t>
  </si>
  <si>
    <t>SOIL1X1</t>
  </si>
  <si>
    <t>GLOBAL VEGETATION TYPES, 1971-1982 (MATTHEWS)</t>
  </si>
  <si>
    <t>VEG1X1</t>
  </si>
  <si>
    <t>HELICOPTER MMR REFLECTANCE DATA (SNF)</t>
  </si>
  <si>
    <t>SNF_HELO_MMR</t>
  </si>
  <si>
    <t>HISTORIC DAILY METEOROLOGY DATA (FIFE)</t>
  </si>
  <si>
    <t>FIFE_HDAY_MET</t>
  </si>
  <si>
    <t>HISTORIC MONTHLY METEOROLOGY DATA (FIFE)</t>
  </si>
  <si>
    <t>FIFE_HMON_MET</t>
  </si>
  <si>
    <t>INTEGRATED BIOSPHERE SIMULATOR MODEL (IBIS), VERSION 2.5</t>
  </si>
  <si>
    <t>model_ibis</t>
  </si>
  <si>
    <t>LAI &amp; PAR DATA: LIGHT BAR - KSU (FIFE)</t>
  </si>
  <si>
    <t>FIFE_LB_KSU</t>
  </si>
  <si>
    <t>LAI &amp; PAR DATA: LIGHT BAR - UNL (FIFE)</t>
  </si>
  <si>
    <t>FIFE_LB_UNL</t>
  </si>
  <si>
    <t>LAI (INDIRECT): LIGHT WAND - KSU (FIFE)</t>
  </si>
  <si>
    <t>FIFE_LIGHTWND</t>
  </si>
  <si>
    <t>LAND SURFACE MODEL (LSM 1.0) FOR ECOLOGICAL, HYDROLOGICAL, ATMOSPHERIC STUDIES</t>
  </si>
  <si>
    <t>model_lsm_1.0</t>
  </si>
  <si>
    <t>LBA REGIONAL BOUNDARY FOR THE AMAZON AND TOCANTINS RIVER BASINS, 5-MIN</t>
  </si>
  <si>
    <t>lba_reg_basin</t>
  </si>
  <si>
    <t>LBA REGIONAL BOUNDARY FOR THE LEGAL AMAZON OF BRAZIL, 8-KM</t>
  </si>
  <si>
    <t>lba_legal_amazon</t>
  </si>
  <si>
    <t>LBA REGIONAL CARBON IN LIVE VEGETATION, 0.5-DEGREE (OLSON)</t>
  </si>
  <si>
    <t>lba_olson</t>
  </si>
  <si>
    <t>LBA REGIONAL CLIMATE DATA, 0.5-DEGREE GRID, 1960-1990 (WILLMOTT AND WEBBER)</t>
  </si>
  <si>
    <t>lba_regional_climate</t>
  </si>
  <si>
    <t>LBA REGIONAL DERIVED SOIL PROPERTIES, 0.5-DEG (ISRIC-WISE)</t>
  </si>
  <si>
    <t>lba_isric_wise</t>
  </si>
  <si>
    <t>LBA REGIONAL FRESHWATER WETLANDS, 1-DEGREE (STILLWELL-SOLLER ET AL.)</t>
  </si>
  <si>
    <t>lba_stillwell</t>
  </si>
  <si>
    <t>LBA REGIONAL GLOBAL HISTORICAL CLIMATOLOGY NETWORK, V. 1, 1832-1990</t>
  </si>
  <si>
    <t>lba_ghcn_v1</t>
  </si>
  <si>
    <t>LBA REGIONAL HISTORICAL CROPLANDS, 5-MIN, 1900-1992 (RAMANKUTTY AND FOLEY)</t>
  </si>
  <si>
    <t>lba_croplands</t>
  </si>
  <si>
    <t>LBA REGIONAL HYDROGRAPHIC DATA, 1-DEGREE, RELEASE 2.2 (COGLEY)</t>
  </si>
  <si>
    <t>lba_cogley</t>
  </si>
  <si>
    <t>LBA REGIONAL LAND COVER FROM AVHRR, 1-DEGREE, 1987 (DEFRIES AND TOWNSHEND)</t>
  </si>
  <si>
    <t>lba_avhrr_1deg</t>
  </si>
  <si>
    <t>LBA REGIONAL LAND COVER FROM AVHRR, 1-KM, 1992-1993 (HANSEN ET AL.)</t>
  </si>
  <si>
    <t>lba_avhrr_1km</t>
  </si>
  <si>
    <t>LBA REGIONAL LAND COVER FROM AVHRR, 1-KM, VERSION 1.2 (IGBP)</t>
  </si>
  <si>
    <t>lba_avhrr_igbp</t>
  </si>
  <si>
    <t>LBA REGIONAL LAND COVER FROM AVHRR, 8-KM, 1984 (DEFRIES ET AL.)</t>
  </si>
  <si>
    <t>lba_avhrr_8km</t>
  </si>
  <si>
    <t>LBA REGIONAL MEAN CLIMATOLOGY, 0.5-DEG, 1930-1960, V. 2.1 (CRAMER AND LEEMANS)</t>
  </si>
  <si>
    <t>lba_cramer_leemans</t>
  </si>
  <si>
    <t>LBA REGIONAL MONTHLY CLIMATOLOGY FOR THE 20TH CENTURY (NEW ET AL.)</t>
  </si>
  <si>
    <t>lba_monthly_clim</t>
  </si>
  <si>
    <t>LBA REGIONAL ORGANIC SOIL CARBON AND NITROGEN DATA (ZINKE ET AL.)</t>
  </si>
  <si>
    <t>lba_zinke</t>
  </si>
  <si>
    <t>LBA REGIONAL POTENTIAL VEGETATION, 5-MIN (RAMANKUTTY AND FOLEY)</t>
  </si>
  <si>
    <t>lba_pot_vege</t>
  </si>
  <si>
    <t>LBA REGIONAL RIVER DISCHARGE DATA (COE AND OLEJNICZAK)</t>
  </si>
  <si>
    <t>lba_cpep</t>
  </si>
  <si>
    <t>LBA REGIONAL TREE COVER FROM AVHRR, 1-KM, 1992-1993 (DEFRIES ET AL.)</t>
  </si>
  <si>
    <t>lba_tree_cover</t>
  </si>
  <si>
    <t>LBA REGIONAL VEGETATION AND SOILS, 1-DEGREE (WILSON AND HENDERSON-SELLERS)</t>
  </si>
  <si>
    <t>lba_veg_soils</t>
  </si>
  <si>
    <t>LBA REGIONAL WETLANDS DATA SET, 1-DEGREE (MATTHEWS AND FUNG)</t>
  </si>
  <si>
    <t>lba_giss</t>
  </si>
  <si>
    <t>LBA-ECO CD-07 GOES-8 L3 GRIDDED SURFACE RADIATION AND RAIN RATE FOR AMAZONIA: 1999</t>
  </si>
  <si>
    <t>LBAGOES8_L3SRB</t>
  </si>
  <si>
    <t>LEAF ANGLE DATA (FIFE)</t>
  </si>
  <si>
    <t>FIFE_LEAF_ANG</t>
  </si>
  <si>
    <t>LEAF AREA INDEX DATA (OTTER)</t>
  </si>
  <si>
    <t>OTTER_LAI</t>
  </si>
  <si>
    <t>LEAF AREA INDEX MAPS AT 30-M RESOLUTION, SELECTED SITES, CANADA</t>
  </si>
  <si>
    <t>global_vegetation_LAI_Canada</t>
  </si>
  <si>
    <t>LEAF AREA INDEX MAPS AT 30-M RESOLUTION, VALERI SITE, LAROSE, CANADA</t>
  </si>
  <si>
    <t>LAI_MAPS_30M_VALERISITE</t>
  </si>
  <si>
    <t>LEAF CHEMISTRY, 1992-1993 (ACCP)</t>
  </si>
  <si>
    <t>ACCP_LEAFCHEM</t>
  </si>
  <si>
    <t>LEAF PHOTOSYNTHESIS RATES (FIFE)</t>
  </si>
  <si>
    <t>FIFE_PHO_LEAF</t>
  </si>
  <si>
    <t>LEAF REFLECTANCES: LICOR (OTTER)</t>
  </si>
  <si>
    <t>OTTER_LICOR</t>
  </si>
  <si>
    <t>LEAF REFLECTANCES: PERKIN-ELMER (OTTER)</t>
  </si>
  <si>
    <t>OTTER_PERKIN_ELMER</t>
  </si>
  <si>
    <t>LITERATURE-DERIVED PARAMETERS FOR THE BIOME-BGC TERRESTRIAL ECOSYSTEM MODEL</t>
  </si>
  <si>
    <t>white_parameters</t>
  </si>
  <si>
    <t>LONGWAVE RADIATION DATA: UNL (FIFE)</t>
  </si>
  <si>
    <t>FIFE_LONG_RAD</t>
  </si>
  <si>
    <t>MAPSS: MAPPED ATMOSPHERE-PLANT-SOIL SYSTEM MODEL, VERSION 1.0</t>
  </si>
  <si>
    <t>mapssv1</t>
  </si>
  <si>
    <t>METEOROLOGY (OTTER)</t>
  </si>
  <si>
    <t>OTTER_MET</t>
  </si>
  <si>
    <t>MMR CALIBRATION DATA (FIFE)</t>
  </si>
  <si>
    <t>FIFE_MMR_CALB</t>
  </si>
  <si>
    <t>MMR GROUND DATA (FIFE)</t>
  </si>
  <si>
    <t>FIFE_MMR_GRND</t>
  </si>
  <si>
    <t>MMR HELICOPTER DATA (FIFE)</t>
  </si>
  <si>
    <t>FIFE_MMR_HELO</t>
  </si>
  <si>
    <t>MMR LEAF OPTICAL PROPERTIES DATA (FIFE)</t>
  </si>
  <si>
    <t>FIFE_MMR_LEAF</t>
  </si>
  <si>
    <t>MOWING EXPERIMENT BIOPHYS. DATA (FIFE)</t>
  </si>
  <si>
    <t>FIFE_MOW_BIOP</t>
  </si>
  <si>
    <t>MOWING EXPERIMENT EXOTECH DATA (FIFE)</t>
  </si>
  <si>
    <t>FIFE_MOW_EXO</t>
  </si>
  <si>
    <t>NET CARBON DIOXIDE AND WATER FLUXES OF GLOBAL TERRESTRIAL ECOSYSTEMS, 1969-1998</t>
  </si>
  <si>
    <t>fluxnet_buchmann</t>
  </si>
  <si>
    <t>NITROGEN DEPOSITION ONTO THE UNITED STATES AND WESTERN EUROPE</t>
  </si>
  <si>
    <t>global_clim_nitrogen</t>
  </si>
  <si>
    <t>NMC UPPER AIR DERIVED DATA (FIFE)</t>
  </si>
  <si>
    <t>FIFE_NMC_UPR</t>
  </si>
  <si>
    <t>NOAA REGIONAL SURFACE DATA (FIFE)</t>
  </si>
  <si>
    <t>FIFE_NOAA_SUR</t>
  </si>
  <si>
    <t>NORTHERN AND MID-LATITUDE SOIL DATABASE, VERSION 1</t>
  </si>
  <si>
    <t>global_soil_mid-lat</t>
  </si>
  <si>
    <t>NPP BOREAL FOREST: CANAL FLATS, CANADA, 1984</t>
  </si>
  <si>
    <t>NPP_CNL</t>
  </si>
  <si>
    <t>MODIS/Aqua Clear Radiance Statistics Indexed to Global Grid 5-Min L2 Swath 10km V005</t>
  </si>
  <si>
    <t>MYDCSR_G</t>
  </si>
  <si>
    <t>MODIS/AQUA Clear Sky Radiance Statistics Indexed to Global Grid 5-Min 2 Swath 10 km</t>
  </si>
  <si>
    <t>MODIS/Aqua Clear Sky Radiance 8-Day Composite Daily L3 Global 25km Equal Area V005</t>
  </si>
  <si>
    <t>MYDCSR_8</t>
  </si>
  <si>
    <t>MODIS AQUA Clear Sky Radiance 8 Day Composite Daily L3 Global 25 Km Equal Area</t>
  </si>
  <si>
    <t>MODIS/Aqua Clear Sky Radiance Statistics Daily L3 Global 25km Equal Area V005</t>
  </si>
  <si>
    <t>MYDCSR_D</t>
  </si>
  <si>
    <t>MODIS Level 3 Daily Clear Sky Radiance (Post-Launch)</t>
  </si>
  <si>
    <t>MODIS/Terra 8-Day Clear Sky Radiance Bias Daily L3 Global 1Deg Zonal Bands V005</t>
  </si>
  <si>
    <t>MODCSR_B</t>
  </si>
  <si>
    <t>MODIS/Terra 8-Day Clear Sky Radiance Bias Daily L3 Global 1 Deg Zonal Bands (Collection 5)</t>
  </si>
  <si>
    <t>MODIS/Terra Clear Radiance Statistics Indexed to Global Grid 5-Min L2 Swath 10km V005</t>
  </si>
  <si>
    <t>MODCSR_G</t>
  </si>
  <si>
    <t>MODIS/Terra Clear Radiance Statistics Indexed to Global Grid 5-Min L2 Swath 10km</t>
  </si>
  <si>
    <t>MODIS/Terra Clear Sky Radiance 8-Day Composite Daily L3 Global 25km Equal Area V005</t>
  </si>
  <si>
    <t>MODCSR_8</t>
  </si>
  <si>
    <t>MODIS/Terra Clear Sky Radiance 8-Day (Collection 005)</t>
  </si>
  <si>
    <t>MODIS/Terra Clear Sky Radiance Statistics Daily L3 Global 25km Equal Area V005</t>
  </si>
  <si>
    <t>MODCSR_D</t>
  </si>
  <si>
    <t>MODIS/Terra Clear Sky Radiance Statistics Daily L3 Global 25km Equal Area (Collection 5)</t>
  </si>
  <si>
    <t>NPP BOREAL FOREST: CONSISTENT WORLDWIDE SITE ESTIMATES, 1977-1994</t>
  </si>
  <si>
    <t>npp_boreal</t>
  </si>
  <si>
    <t>NPP BOREAL FOREST: FLAKALIDEN, SWEDEN, 1986-1996</t>
  </si>
  <si>
    <t>FLK_NPP</t>
  </si>
  <si>
    <t>NPP BOREAL FOREST: JADRAAS, SWEDEN, 1973-1980</t>
  </si>
  <si>
    <t>JDR_NPP</t>
  </si>
  <si>
    <t>NPP BOREAL FOREST: KUUSAMO, FINLAND, 1967-1971</t>
  </si>
  <si>
    <t>NPP_KSM</t>
  </si>
  <si>
    <t>NPP BOREAL FOREST: MISSISSAGI, CANADA, 1970-1973</t>
  </si>
  <si>
    <t>NPP_MSS</t>
  </si>
  <si>
    <t>NPP BOREAL FOREST: SCHEFFERVILLE, CANADA, 1974</t>
  </si>
  <si>
    <t>INPE_CBERS2B_CCD</t>
  </si>
  <si>
    <t>CCD - High Resolution CCD Camera (CBERS 2B)</t>
  </si>
  <si>
    <t>s2k_pre_post_fire</t>
  </si>
  <si>
    <t>SAFARI 2000 REFLECTANCE OF FIRE RESIDUE, KRUGER NATIONAL PARK, DRY SEASON 2000</t>
  </si>
  <si>
    <t>s2k_fire_residue</t>
  </si>
  <si>
    <t>SAFARI 2000 RIVER DISCHARGE DATA (COE AND OLEJNICZAK)</t>
  </si>
  <si>
    <t>s2k_cpep_discharge</t>
  </si>
  <si>
    <t>MODIS/Terra+Aqua Nadir BRDF-Adjusted Reflectance 16-Day L3 Global 1km SIN Grid V005</t>
  </si>
  <si>
    <t>MODIS/Terra+Aqua BRDF/Albedo Quality 16-Day L3 Global 1km SIN Grid V005</t>
  </si>
  <si>
    <t>MCD43B25</t>
  </si>
  <si>
    <t>MODIS/Terra+Aqua BRDF/Albedo Quality 16-Day L3 Global 500m SIN Grid V005</t>
  </si>
  <si>
    <t>MCD43A25</t>
  </si>
  <si>
    <t>MODIS/Terra+Aqua BRDF/Albedo Snow-free Quality 16-Day L3 Global 0.05Deg CMG V005</t>
  </si>
  <si>
    <t>MCD43C25</t>
  </si>
  <si>
    <t>MODIS/Terra+Aqua Burned Area Monthly L3 Global 500m SIN Grid V005</t>
  </si>
  <si>
    <t>MCD45A15</t>
  </si>
  <si>
    <t>MODIS/Terra+Aqua Land Cover Dynamics Yearly L3 Global 500m SIN Grid V005</t>
  </si>
  <si>
    <t>MCD12Q25</t>
  </si>
  <si>
    <t>MODIS/Terra+Aqua Land Cover Dynamics Yearly L3 Global 500 m SIN Grid V005</t>
  </si>
  <si>
    <t>MODIS/Terra+Aqua Land Cover Type Yearly L3 Global 0.05Deg CMG V005</t>
  </si>
  <si>
    <t>MCD12C15</t>
  </si>
  <si>
    <t>MODIS/Terra+Aqua Land Cover Type Yearly L3 Global 500m SIN Grid V005</t>
  </si>
  <si>
    <t>MCD12Q15</t>
  </si>
  <si>
    <t>MODIS/Terra+Aqua Land Cover Type Yearly L3 Global 500 m SIN Grid V005</t>
  </si>
  <si>
    <t>MODIS/Terra+Aqua Leaf Area Index/FPAR 8-Day L4 Global 1km SIN Grid V005</t>
  </si>
  <si>
    <t>MCD15A25</t>
  </si>
  <si>
    <t>MODIS/Terra+Aqua Nadir BRDF-Adjusted Reflectance 16-Day L3 Global 0.05Deg CMG V004</t>
  </si>
  <si>
    <t>MCD43C34</t>
  </si>
  <si>
    <t>MODIS/Terra+Aqua Nadir BRDF-Adjusted Reflectance 16-Day L3 Global 0.05Deg CMG V005</t>
  </si>
  <si>
    <t>MCD43C45</t>
  </si>
  <si>
    <t>MODIS/Terra+Aqua Nadir BRDF-Adjusted Reflectance 16-Day L3 Global 500m SIN Grid V005</t>
  </si>
  <si>
    <t>MCD43A45</t>
  </si>
  <si>
    <t>MODIS/Terra+Aqua NADIR BRDF-Adjusted Reflectance 16-Day L3 Global 500M SIN Grid V005</t>
  </si>
  <si>
    <t>AMSR-E/Aqua 5-Day L3 Global Snow Water Equivalent EASE-Grids V002</t>
  </si>
  <si>
    <t>AE_5DSno</t>
  </si>
  <si>
    <t>AMSR-E/Aqua 5-Day L3 Global Snow Water Equivalent EASE-Grids</t>
  </si>
  <si>
    <t>AMSR-E/Aqua Daily L3 12.5 km Tb, Sea Ice Conc., &amp; Snow Depth Polar Grids V002</t>
  </si>
  <si>
    <t>AE_SI12</t>
  </si>
  <si>
    <t>AMSR-E/Aqua Daily L3 12.5 km Brightness Temperature, Sea Ice Concentration, &amp; Snow Depth Polar Grids</t>
  </si>
  <si>
    <t>AMSR-E/Aqua Daily L3 25 km Tb and Sea Ice Concentration Polar Grids V002</t>
  </si>
  <si>
    <t>AE_SI25</t>
  </si>
  <si>
    <t>AMSR-E/Aqua Daily L3 25 km Brightness Temperature &amp; Sea Ice Concentration Polar Grids</t>
  </si>
  <si>
    <t>AMSR-E/Aqua Daily L3 6.25 km 89 GHz Brightness Temperature (Tb) Polar Grids V002</t>
  </si>
  <si>
    <t>AE_SI6</t>
  </si>
  <si>
    <t>AMSR-E/Aqua Daily L3 6.25 km 89 GHz Brightness Temperature Polar Grids</t>
  </si>
  <si>
    <t>AMSR-E/Aqua Daily L3 Global Ascending/Descending .25x.25 deg Ocean Grids V002</t>
  </si>
  <si>
    <t>AE_DyOcn</t>
  </si>
  <si>
    <t>AMSR-E/Aqua Daily L3 Global Ascending/Descending .25x.25 deg Ocean Grids</t>
  </si>
  <si>
    <t>AMSR-E/Aqua Daily L3 Global Snow Water Equivalent EASE-Grids V002</t>
  </si>
  <si>
    <t>AE_DySno</t>
  </si>
  <si>
    <t>AMSR-E/Aqua Daily L3 Global Snow Water Equivalent EASE-Grids</t>
  </si>
  <si>
    <t>AMSR-E/Aqua L2A Global Swath Spatially-Resampled Brightness Temperatures (Tb) V002</t>
  </si>
  <si>
    <t>AE_L2A</t>
  </si>
  <si>
    <t>AMSR-E/Aqua L2A Global Swath Spatially-Resampled Brightness Temperatures (Tb)</t>
  </si>
  <si>
    <t>AMSR-E/Aqua L2B Global Swath Ocean Products derived from Wentz Algorithm V002</t>
  </si>
  <si>
    <t>AE_Ocean</t>
  </si>
  <si>
    <t>AMSR-E/Aqua L2B Global Swath Ocean Products derived from Wentz Algorithm</t>
  </si>
  <si>
    <t>AMSR-E/Aqua L2B Global Swath Rain Rate/Type GSFC Profiling Algorithm V002</t>
  </si>
  <si>
    <t>AE_Rain</t>
  </si>
  <si>
    <t>AMSR-E/Aqua L2B Global Swath Rain Rate/Type GSFC Profiling Algorithm</t>
  </si>
  <si>
    <t>AMSR-E/Aqua L2B Surface Soil Moisture, Ancillary Parms, &amp; QC EASE-Grids V002</t>
  </si>
  <si>
    <t>AE_Land</t>
  </si>
  <si>
    <t>AMSR-E/Aqua L2B Surface Soil Moisture, Ancillary Parms, &amp; QC EASE-Grids</t>
  </si>
  <si>
    <t>AMSR-E/Aqua Monthly L3 5x5 deg Rainfall Accumulations V002</t>
  </si>
  <si>
    <t>AE_RnGd</t>
  </si>
  <si>
    <t>AMSR-E/Aqua Monthly L3 5x5 deg Rainfall Accumulations</t>
  </si>
  <si>
    <t>AMSR-E/Aqua Monthly L3 Global Ascending/Descending .25x.25 deg Ocean Grids V002</t>
  </si>
  <si>
    <t>AE_MoOcn</t>
  </si>
  <si>
    <t>AMSR-E/Aqua Monthly L3 Global Ascending/Descending .25x.25 deg Ocean Grids</t>
  </si>
  <si>
    <t>AMSR-E/Aqua Monthly L3 Global Snow Water Equivalent EASE-Grids V002</t>
  </si>
  <si>
    <t>AE_MoSno</t>
  </si>
  <si>
    <t>AMSR-E/Aqua Monthly L3 Global Snow Water Equivalent EASE-Grids</t>
  </si>
  <si>
    <t>AMSR-E/Aqua Weekly L3 Global Ascending/Descending .25x.25 deg Ocean Grids V002</t>
  </si>
  <si>
    <t>AE_WkOcn</t>
  </si>
  <si>
    <t>AMSR-E/Aqua Weekly L3 Global Ascending/Descending .25x.25 deg Ocean Grids</t>
  </si>
  <si>
    <t>MODIS/Aqua Sea Ice Extent 5-Min L2 Swath 1km V005</t>
  </si>
  <si>
    <t>MYD29V5</t>
  </si>
  <si>
    <t>MODIS/Aqua Sea Ice Extent 5-Min L2 Swath 1km, Version 5</t>
  </si>
  <si>
    <t>MODIS/Aqua Sea Ice Extent Daily L3 Global 1km EASE-Grid Day V005</t>
  </si>
  <si>
    <t>MYD29P1DV5</t>
  </si>
  <si>
    <t>MODIS/Aqua Sea Ice Extent Daily L3 Global 1km EASE-Grid Day, Version 5</t>
  </si>
  <si>
    <t>MODIS/Aqua Sea Ice Extent Daily L3 Global 1km EASE-Grid Night V005</t>
  </si>
  <si>
    <t>MYD29P1NV5</t>
  </si>
  <si>
    <t>MODIS/Aqua Sea Ice Extent Daily L3 Global 1km EASE-Grid Night, Version 5</t>
  </si>
  <si>
    <t>MODIS/Aqua Sea Ice Extent and IST Daily L3 Global 4km EASE-Grid Day V005</t>
  </si>
  <si>
    <t>MYD29E1DV5</t>
  </si>
  <si>
    <t>MODIS/Aqua Sea Ice Extent and IST Daily L3 Global 4km EASE-Grid Day, Version 5</t>
  </si>
  <si>
    <t>MODIS/Aqua Snow Cover 5-Min L2 Swath 500m V005</t>
  </si>
  <si>
    <t>MYD10_L2V5</t>
  </si>
  <si>
    <t>MODIS/Aqua Snow Cover 5-Min L2 Swath 500m, Version 5</t>
  </si>
  <si>
    <t>MODIS/Aqua Snow Cover 8-Day L3 Global 0.05Deg CMG V005</t>
  </si>
  <si>
    <t>MYD10C2V5</t>
  </si>
  <si>
    <t>MODIS/Aqua Snow Cover 8-Day L3 Global 0.05Deg CMG, Version 5</t>
  </si>
  <si>
    <t>MODIS/Aqua Snow Cover 8-Day L3 Global 500m SIN Grid V005</t>
  </si>
  <si>
    <t>MYD10A2V5</t>
  </si>
  <si>
    <t>MODIS/Aqua Snow Cover 8-Day L3 Global 500m Grid, Version 5</t>
  </si>
  <si>
    <t>MODIS/Aqua Snow Cover Daily L3 Global 0.05Deg CMG V005</t>
  </si>
  <si>
    <t>MOD10C1V5</t>
  </si>
  <si>
    <t>MODIS/Terra Snow Cover Daily L3 Global 0.05Deg CMG, Version 5</t>
  </si>
  <si>
    <t>MODIS/Aqua Snow Cover Daily L3 Global 500m SIN Grid V005</t>
  </si>
  <si>
    <t>MOD10A1V5</t>
  </si>
  <si>
    <t>MODIS/Terra Snow Cover Daily L3 Global 500m Grid, Version 5</t>
  </si>
  <si>
    <t>MODIS/Aqua Snow Cover Monthly L3 Global 0.05Deg CMG V005</t>
  </si>
  <si>
    <t>MOD10CMV5</t>
  </si>
  <si>
    <t>MODIS/Terra Snow Cover Monthly L3 Global 0.05Deg CMG, Version 5</t>
  </si>
  <si>
    <t>MODIS/Terra Sea Ice Extent 5-Min L2 Swath 1km V005</t>
  </si>
  <si>
    <t>MOD29V5</t>
  </si>
  <si>
    <t>MODIS/Terra Sea Ice Extent 5-Min L2 Swath 1km, Version 5</t>
  </si>
  <si>
    <t>MODIS/Terra Sea Ice Extent Daily L3 Global 1km EASE-Grid Day V005</t>
  </si>
  <si>
    <t>MOD29P1DV5</t>
  </si>
  <si>
    <t>MODIS/Terra Sea Ice Extent Daily L3 Global 1km EASE-Grid Day, Version 5</t>
  </si>
  <si>
    <t>MODIS/Terra Sea Ice Extent Daily L3 Global 1km EASE-Grid Night V005</t>
  </si>
  <si>
    <t>MOD29P1NV5</t>
  </si>
  <si>
    <t>MODIS/Terra Sea Ice Extent Daily L3 Global 1km EASE-Grid Night, Version 5</t>
  </si>
  <si>
    <t>MODIS/Terra Sea Ice Extent and IST Daily L3 Global 4km EASE-Grid Day V005</t>
  </si>
  <si>
    <t>MOD29E1DV5</t>
  </si>
  <si>
    <t>MODIS/Terra Sea Ice Extent and IST Daily L3 Global 4km EASE-Grid Day, Version 5</t>
  </si>
  <si>
    <t>MODIS/Terra Snow Cover 5-Min L2 Swath 500m V005</t>
  </si>
  <si>
    <t>MOD10_L2V5</t>
  </si>
  <si>
    <t>MODIS/Terra Snow Cover 5-Min L2 Swath 500m, Version 5</t>
  </si>
  <si>
    <t>MODIS/Terra Snow Cover 8-Day L3 Global 0.05Deg CMG V005</t>
  </si>
  <si>
    <t>MOD10C2V5</t>
  </si>
  <si>
    <t>MODIS/Terra Snow Cover 8-Day L3 Global 0.05Deg CMG, Version 5</t>
  </si>
  <si>
    <t>MODIS/Terra Snow Cover 8-Day L3 Global 500m SIN Grid V005</t>
  </si>
  <si>
    <t>MOD10A2V5</t>
  </si>
  <si>
    <t>MODIS/Terra Snow Cover 8-Day L3 Global 500m Grid, Version 5</t>
  </si>
  <si>
    <t>MODIS/Terra Snow Cover Daily L3 Global 0.05Deg CMG V005</t>
  </si>
  <si>
    <t>MODIS/Terra Snow Cover Daily L3 Global 500m SIN Grid V005</t>
  </si>
  <si>
    <t>MODIS/Terra Snow Cover Monthly L3 Global 0.05Deg CMG V005</t>
  </si>
  <si>
    <t>15 MINUTE STREAM FLOW DATA: USGS (FIFE)</t>
  </si>
  <si>
    <t>FIFE_STRM_15M</t>
  </si>
  <si>
    <t>30 MINUTE RAINFALL DATA (FIFE)</t>
  </si>
  <si>
    <t>FIFE_RAIN_30M</t>
  </si>
  <si>
    <t>AIRCRAFT FLUX-DETRENDED: NRCC (FIFE)</t>
  </si>
  <si>
    <t>FIFE_AF_DET_M</t>
  </si>
  <si>
    <t>AIRCRAFT FLUX-DETRENDED: U OF WY. (FIFE)</t>
  </si>
  <si>
    <t>FIFE_AF_DET_K</t>
  </si>
  <si>
    <t>AIRCRAFT FLUX-DETRENDED: UNIV. COL. (FIFE)</t>
  </si>
  <si>
    <t>FIFE_AF_DET_G</t>
  </si>
  <si>
    <t>AIRCRAFT FLUX-FILTERED: NRCC (FIFE)</t>
  </si>
  <si>
    <t>FIFE_AF_FLT_M</t>
  </si>
  <si>
    <t>AIRCRAFT FLUX-FILTERED: U OF WY. (FIFE)</t>
  </si>
  <si>
    <t>FIFE_AF_FLT_K</t>
  </si>
  <si>
    <t>AIRCRAFT FLUX-FILTERED: UNIV. COL. (FIFE)</t>
  </si>
  <si>
    <t>FIFE_AF_FLT_G</t>
  </si>
  <si>
    <t>AIRCRAFT FLUX-RAW: NRCC (FIFE)</t>
  </si>
  <si>
    <t>FIFE_AF_RAW_M</t>
  </si>
  <si>
    <t>AIRCRAFT FLUX-RAW: U OF WY. (FIFE)</t>
  </si>
  <si>
    <t>FIFE_AF_RAW_K</t>
  </si>
  <si>
    <t>AIRCRAFT FLUX-RAW: UNIV. COL. (FIFE)</t>
  </si>
  <si>
    <t>FIFE_AF_RAW_G</t>
  </si>
  <si>
    <t>AMAZON RIVER BASIN PRECIPITATION, 1972-1992</t>
  </si>
  <si>
    <t>richriver</t>
  </si>
  <si>
    <t>AMS (AUTOMATED MET STATION) DATA (FIFE)</t>
  </si>
  <si>
    <t>FIFE_AMS_DATA</t>
  </si>
  <si>
    <t>ARCTIC TUNDRA FLUX STUDY IN THE KUPARUK RIVER BASIN (ALASKA), 1994-1996</t>
  </si>
  <si>
    <t>fluxnet_alaska</t>
  </si>
  <si>
    <t>ASPEN FOREST COVER BY STRATUM/PLOT (SNF)</t>
  </si>
  <si>
    <t>Nimbus-4 Temperature-Humidity Infrared Radiometer (THIR) at 6.7 micron Imagery of Brightness Temperature at Day and Night on 70 mm Film (THIRN4IMCH67) at GES DISC</t>
  </si>
  <si>
    <t>Nimbus-4/THIR Level 2 Earth's Cloud Cover at Night, Temperature of Cloud Tops and Terrain Features, 11.5 microns V001</t>
  </si>
  <si>
    <t>GES_DISC_THIRN4L2CH115_V001</t>
  </si>
  <si>
    <t>Nimbus-4/THIR Level 2 Earth's Cloud Cover at Night, Temperature of Cloud Tops and Terrain Features, 11.5 microns V001 (THIRN4L2CH115) at GES DISC</t>
  </si>
  <si>
    <t>Nimbus-4/THIR Level 2 Upper Troposphere and Stratosphere Water Vapor, 6.7 microns V001</t>
  </si>
  <si>
    <t>GES_DISC_THIRN4L2CH67_V001</t>
  </si>
  <si>
    <t>Nimbus-4/THIR Level 2 Upper Troposphere and Stratosphere Water Vapor, 6.7 microns V001 (THIRN4L2CH67) at GES DISC</t>
  </si>
  <si>
    <t>Nimbus-5 Electrically Scanning Microwave Radiometer (ESMR) Imagery of Brightness Temperature on 70 mm Film V001</t>
  </si>
  <si>
    <t>GES_DISC_ESMRN5IM_V001</t>
  </si>
  <si>
    <t>Nimbus-5 Electrically Scanning Microwave Radiometer (ESMR) Imagery of Brightness Temperature on 70 mm Film (ESMRN5IM) at GES DISC</t>
  </si>
  <si>
    <t>Nimbus-6 Temperature-Humidity Infrared Radiometer (THIR) at 6.7 and 11.5 micron Imagery of Brightness Temperature at Day and Night on 70 mm Film V001</t>
  </si>
  <si>
    <t>GES_DISC_THIRN6IM_V001</t>
  </si>
  <si>
    <t>Nimbus-6 Temperature-Humidity Infrared Radiometer (THIR) at 6.7 and 11.5 micron Imagery of Brightness Temperature at Day and Night on 70 mm Film (THIRN6IM) at GES DISC</t>
  </si>
  <si>
    <t>Nimbus-7 Temperature-Humidity Infrared Radiometer (THIR) at 6.7 and 11.5 micron Imagery of Brightness Temperature at Day and Night on 70 mm Film V001</t>
  </si>
  <si>
    <t>GES_DISC_THIRN7IM_V001</t>
  </si>
  <si>
    <t>Nimbus-7 Temperature-Humidity Infrared Radiometer (THIR) at 6.7 and 11.5 micron Imagery of Brightness Temperature at Day and Night on 70 mm Film (THIRN7IM) at GES DISC</t>
  </si>
  <si>
    <t>OMI/Aura Bromine Monoxide (BrO) Total Column 1-orbit L2 Swath 13x24 km V003</t>
  </si>
  <si>
    <t>GES_DISC_OMBRO_V003</t>
  </si>
  <si>
    <t>OMI/Aura Bromine Monoxide (BrO) Total Column 1-orbit L2 Swath 13x24 km V003 (OMBRO) at GES DISC</t>
  </si>
  <si>
    <t>OMI/Aura Chlorine Dioxide (OClO) Total Column 1-orbit L2 Swath 13x24 km V003</t>
  </si>
  <si>
    <t>GES_DISC_OMOCLO_V003</t>
  </si>
  <si>
    <t>OMI/Aura Chlorine Dioxide (OClO) Total Column 1-orbit L2 Swath 13x24 km V003 (OMOCLO) at GES DISC</t>
  </si>
  <si>
    <t>OMI/Aura Cloud Pressure and Fraction (O2-O2 Absorption) 1-Orbit L2 Swath 13x24km V003</t>
  </si>
  <si>
    <t>GES_DISC_OMCLDO2_V003</t>
  </si>
  <si>
    <t>OMI/Aura Cloud Pressure and Fraction (O2-O2 Absorption) 1-Orbit L2 Swath 13x24km V003 (OMCLDO2) at GES DISC</t>
  </si>
  <si>
    <t>OMI/Aura Cloud Pressure and Fraction (O2-O2 Absorption) Daily L2 Global 0.25 deg Lat/Lon Grid V003</t>
  </si>
  <si>
    <t>GES_DISC_OMCLDO2G_V003</t>
  </si>
  <si>
    <t>OMI/Aura Cloud Pressure and Fraction (O2-O2 Absorption) Daily L2 Global 0.25 deg Lat/Lon Grid V003 (OMCLDO2G) at GES DISC</t>
  </si>
  <si>
    <t>OMI/Aura Cloud Pressure and Fraction (Raman Scattering) 1-Orbit L2 Swath 13x24 km V003</t>
  </si>
  <si>
    <t>GES_DISC_OMCLDRR_V003</t>
  </si>
  <si>
    <t>OMI/Aura Effective Cloud Pressure and Fraction (Raman Scattering) 1-Orbit L2 Swath 13x24 km V003 (OMCLDRR) at GES DISC</t>
  </si>
  <si>
    <t>OMI/Aura Effective Cloud Pressure and Fraction (Raman Scattering) Daily L2 Global 0.25 deg Lat/Lon Grid V003</t>
  </si>
  <si>
    <t>GES_DISC_OMCLDRRG_V003</t>
  </si>
  <si>
    <t>OMI/Aura Effective Cloud Pressure and Fraction (Raman Scattering) Daily L2 Global 0.25 deg Lat/Lon Grid V003 (OMCLDRRG) at GES DISC</t>
  </si>
  <si>
    <t>OMI/Aura Formaldehyde (HCHO) Total Column 1-orbit L2 Swath 13x24 km V003</t>
  </si>
  <si>
    <t>GES_DISC_OMHCHO_V003</t>
  </si>
  <si>
    <t>OMI/Aura Formaldehyde (HCHO) Total Column 1-orbit L2 Swath 13x24 km V003 (OMHCHO) at GES DISC</t>
  </si>
  <si>
    <t>OMI/Aura Formaldehyde (HCHO) Total Column Global 0.25deg Lat/Lon Grid V003</t>
  </si>
  <si>
    <t>GES_DISC_OMHCHOG_V003</t>
  </si>
  <si>
    <t>OMI/Aura Formaldehyde (HCHO) Total Column Global 0.25deg Lat/Lon Grid V003 (OMHCHOG) at GES DISC</t>
  </si>
  <si>
    <t>OMI/Aura Global Ground Pixel Corners 1-Orbit L2 Swath 13x24km V003</t>
  </si>
  <si>
    <t>GES_DISC_OMPIXCOR_V003</t>
  </si>
  <si>
    <t>OMI/Aura Global Ground Pixel Corners 1-Orbit L2 Swath 13x24km V003 (OMPIXCOR) at GES DISC</t>
  </si>
  <si>
    <t>OMI/Aura Level 1B Solar Irradiances V003</t>
  </si>
  <si>
    <t>GES_DISC_OML1BIRR_V003</t>
  </si>
  <si>
    <t>OMI/Aura Level 1B Solar Irradiances V003 (OML1BIRR) at GES DISC</t>
  </si>
  <si>
    <t>OMI/Aura Level 1B UV Global Geolocated Earthshine Radiances 1-orbit L2 Swath 13x24 km V003</t>
  </si>
  <si>
    <t>GES_DISC_OML1BRUG_V003</t>
  </si>
  <si>
    <t>OMI/Aura Level 1B UV Global Geolocated Earthshine Radiances 1-orbit L2 Swath 13x24 km V003 (OML1BRUG) at GES DISC</t>
  </si>
  <si>
    <t>OMI/Aura Level 1B UV Zoom-in Geolocated Earthshine Radiances 1-orbit L2 Swath 13x12 km V003</t>
  </si>
  <si>
    <t>GES_DISC_OML1BRUZ_V003</t>
  </si>
  <si>
    <t>OMI/Aura Level 1B UV Zoom-in Geolocated Earthshine Radiances 1-orbit L2 Swath 13x12 km V003 (OML1BRUZ) at GES DISC</t>
  </si>
  <si>
    <t>OMI/Aura Level 1B VIS Global Geolocated Earth Shine Radiances 1-orbit L2 Swath 13x24 km V003</t>
  </si>
  <si>
    <t>GES_DISC_OML1BRVG_V003</t>
  </si>
  <si>
    <t>OMI/Aura Level 1B VIS Global Geolocated Earth Shine Radiances 1-orbit L2 Swath 13x24 km V003 (OML1BRVG) at GES DISC</t>
  </si>
  <si>
    <t>OMI/Aura Level 1B VIS Zoom-in Geolocated Earthshine Radiances 1-orbit L2 Swath 13x12 km V003</t>
  </si>
  <si>
    <t>GES_DISC_OML1BRVZ_V003</t>
  </si>
  <si>
    <t>SAFARI 2000 HISTORICAL FIRE MAPS, KRUGER NATIONAL PARK, 1992-2001</t>
  </si>
  <si>
    <t>s2k_knp_fire_map</t>
  </si>
  <si>
    <t>SAFARI 2000 HYDROGRAPHIC DATA, 1-DEG, RELEASE 2.2 (COGLEY)</t>
  </si>
  <si>
    <t>s2k_cogley</t>
  </si>
  <si>
    <t>SAFARI 2000 JRA AEROCOMMANDER TRACE GAS, AEROSOL, AND CCN DATA, DRY SEASON 2000</t>
  </si>
  <si>
    <t>s2k_sawb_jra</t>
  </si>
  <si>
    <t>SAFARI 2000 JRB AEROCOMMANDER TRACE GAS AND AEROSOL DATA, DRY SEASON 2000</t>
  </si>
  <si>
    <t>s2k_jrb</t>
  </si>
  <si>
    <t>SAFARI 2000 KALAHARI TRANSECT CO2, WATER VAPOR, AND HEAT FLUX, WET SEASON 2000</t>
  </si>
  <si>
    <t>s2k_kt_co2</t>
  </si>
  <si>
    <t>SAFARI 2000 LAI AND FPAR MEASUREMENTS AT SUA PAN, BOTSWANA, DRY SEASON 2000</t>
  </si>
  <si>
    <t>s2k_misr_lai_fpar</t>
  </si>
  <si>
    <t>SAFARI 2000 LAI MEASUREMENTS AT KALAHARI TRANSECT SITES, WET SEASON 2000</t>
  </si>
  <si>
    <t>s2k_kt_lai</t>
  </si>
  <si>
    <t>SAFARI 2000 LAND COVER FROM AVHRR, 1-DEG, 1987 (DEFRIES AND TOWNSHEND)</t>
  </si>
  <si>
    <t>s2k_glcf1deg</t>
  </si>
  <si>
    <t>SAFARI 2000 LAND COVER FROM AVHRR, 1-KM, 1992-1993 (HANSEN ET AL.)</t>
  </si>
  <si>
    <t>s2k_land_cover-1km</t>
  </si>
  <si>
    <t>SAFARI 2000 LAND COVER FROM AVHRR, 8-KM, 1984 (DEFRIES ET AL.)</t>
  </si>
  <si>
    <t>s2k_land_cover-8km</t>
  </si>
  <si>
    <t>SAFARI 2000 LANDSCAPE PHOTOGRAPHS OF KALAHARI TRANSECT, MONGU, SKUKUZA SITES</t>
  </si>
  <si>
    <t>s2k_gps_photos</t>
  </si>
  <si>
    <t>SAFARI 2000 LEAF AREA INDEX AND CANOPY STRUCTURE, KALAHARI TRANSECT, 1999-2000</t>
  </si>
  <si>
    <t>s2k_kt_lai_trac</t>
  </si>
  <si>
    <t>SAFARI 2000 LEAF SPECTRAL MEASUREMENTS, KALAHARI TRANSECT, WET SEASON 2000</t>
  </si>
  <si>
    <t>s2k_kt_leaf_spectra</t>
  </si>
  <si>
    <t>SAFARI 2000 LEAF-LEVEL VOC EMISSIONS, MAUN, BOTSWANA, WET SEASON 2001</t>
  </si>
  <si>
    <t>s2k_leaf_voc</t>
  </si>
  <si>
    <t>SAFARI 2000 MAPSS MOD04_L2 AEROSOL SUMMARY DATA FOR SOUTHERN AFRICA</t>
  </si>
  <si>
    <t>s2k_mapss_mod04_aero</t>
  </si>
  <si>
    <t>SAFARI 2000 MAPSS MOD05_L2 WATER VAPOR SUMMARY DATA FOR SOUTHERN AFRICA</t>
  </si>
  <si>
    <t>s2k_mapss_modis_wate</t>
  </si>
  <si>
    <t>SAFARI 2000 MEAN CLIMATOLOGY, 0.5-DEG, 1930-1960, V. 2.1 (CRAMER AND LEEMANS)</t>
  </si>
  <si>
    <t>s2k_cramers-leeman</t>
  </si>
  <si>
    <t>SAFARI 2000 METEOROLOGICAL AND FLUX TOWER MEASUREMENTS IN MAUN, BOTSWANA, 2000</t>
  </si>
  <si>
    <t>s2k_maun_flux</t>
  </si>
  <si>
    <t>SAFARI 2000 METEOROLOGICAL TOWER MEASUREMENTS, KRUGER NATIONAL PARK, 2000-2002</t>
  </si>
  <si>
    <t>s2k_knp_met</t>
  </si>
  <si>
    <t>SAFARI 2000 MICRO-PULSE LIDAR CLOUD AND AEROSOL DATA, DRY SEASON 2000</t>
  </si>
  <si>
    <t>s2k_mpl</t>
  </si>
  <si>
    <t>SAFARI 2000 MODELED FUEL LOAD IN SOUTHERN AFRICA, 1999-2000</t>
  </si>
  <si>
    <t>s2k_fuel_load</t>
  </si>
  <si>
    <t>SAFARI 2000 MODELED TROPOSPHERIC AIR MASS TRAJECTORIES, DRY SEASON 2000</t>
  </si>
  <si>
    <t>s2k_traj_images</t>
  </si>
  <si>
    <t>SAFARI 2000 MODIS 500-M BURNED AREA PRODUCTS, SOUTHERN AFRICA, DRY SEASON 2000</t>
  </si>
  <si>
    <t>s2k_modis_burned</t>
  </si>
  <si>
    <t>SAFARI 2000 MODIS MOD04_L2 AEROSOL DATA, GRANT FORMAT, FOR SOUTHERN AFRICA</t>
  </si>
  <si>
    <t>s2k_modis_mod04_aero</t>
  </si>
  <si>
    <t>SAFARI 2000 MODIS MOD05_L2 WATER VAPOR DATA, BINARY FORMAT, FOR SOUTHERN AFRICA</t>
  </si>
  <si>
    <t>s2k_modis_mod05_wate</t>
  </si>
  <si>
    <t>SAFARI 2000 MODIS WATER AND HEAT FLUXES, MAUN, BOTSWANA, DRY SEASON 2001</t>
  </si>
  <si>
    <t>s2k_modis_h2o_flux</t>
  </si>
  <si>
    <t>SAFARI 2000 MONTHLY CLIMATOLOGY FOR THE 20TH CENTURY (NEW ET AL.)</t>
  </si>
  <si>
    <t>S2K_MONTHLY_CLIMATE</t>
  </si>
  <si>
    <t>SAFARI 2000 NBI VEGETATION MAP OF THE SAVANNAS OF SOUTHERN AFRICA</t>
  </si>
  <si>
    <t>s2k_nbi_veg_maps</t>
  </si>
  <si>
    <t>SAFARI 2000 ORGANIC SOIL CARBON AND NITROGEN DATA (ZINKE ET AL.)</t>
  </si>
  <si>
    <t>s2k_zinke_soil</t>
  </si>
  <si>
    <t>SAFARI 2000 PAI ESTIMATES FROM HEMISPHERICAL PHOTOGRAPHY, KALAHARI TRANSECT</t>
  </si>
  <si>
    <t>s2k_kt_pai_estimates</t>
  </si>
  <si>
    <t>SAFARI 2000 PAR MEASUREMENTS, KALAHARI TRANSECT, BOTSWANA, WET SEASON 2000</t>
  </si>
  <si>
    <t>s2k_kt_par</t>
  </si>
  <si>
    <t>SAFARI 2000 PHYSICAL AND CHEMICAL PROPERTIES OF AEROSOLS, DRY SEASON 2000</t>
  </si>
  <si>
    <t>s2k_aerosol_prop</t>
  </si>
  <si>
    <t>SAFARI 2000 PLANT AND SOIL C AND N ISOTOPES, SOUTHERN AFRICA, 1995-2000</t>
  </si>
  <si>
    <t>s2k_plant_soil_c_n</t>
  </si>
  <si>
    <t>SAFARI 2000 POTENTIAL VEGETATION, 5-MIN (RAMANKUTTY AND FOLEY)</t>
  </si>
  <si>
    <t>s2k_pot_veg</t>
  </si>
  <si>
    <t>SAFARI 2000 PRE- AND POST-FIRE REFLECTANCE NEAR KAOMA, ZAMBIA, DRY SEASON 2000</t>
  </si>
  <si>
    <t>GES_DISC_ML1OA_V003</t>
  </si>
  <si>
    <t>MLS/Aura L1 Orbit/Attitude and Tangent Point Geolocation Data V003 ML1OA at GES DISC</t>
  </si>
  <si>
    <t>MLS/Aura L1 Radiances from Digital Autocorrelators V002</t>
  </si>
  <si>
    <t>GES_DISC_ML1RADD_V002</t>
  </si>
  <si>
    <t>MLS/Aura L1 Radiances from Digital Autocorrelators V002 ML1RADD at GES DISC</t>
  </si>
  <si>
    <t>MLS/Aura L1 Radiances from Digital Autocorrelators V003</t>
  </si>
  <si>
    <t>GES_DISC_ML1RADD_V003</t>
  </si>
  <si>
    <t>MLS/Aura L1 Radiances from Digital Autocorrelators V003 ML1RADD at GES DISC</t>
  </si>
  <si>
    <t>MLS/Aura L1 Radiances from Filter Banks for GHz V002</t>
  </si>
  <si>
    <t>GES_DISC_ML1RADG_V002</t>
  </si>
  <si>
    <t>MLS/Aura L1 Radiances from Filter Banks for GHz V002 ML1RADG at GES DISC</t>
  </si>
  <si>
    <t>MLS/Aura L1 Radiances from Filter Banks for GHz V003</t>
  </si>
  <si>
    <t>GES_DISC_ML1RADG_V003</t>
  </si>
  <si>
    <t>MLS/Aura L1 Radiances from Filter Banks for GHz V003 ML1RADG at GES DISC</t>
  </si>
  <si>
    <t>MLS/Aura L1 Radiances from Filter Banks for THz V002</t>
  </si>
  <si>
    <t>GES_DISC_ML1RADT_V002</t>
  </si>
  <si>
    <t>MLS/Aura L1 Radiances from Filter Banks for THz V002 ML1RADT at GES DISC</t>
  </si>
  <si>
    <t>MLS/Aura L1 Radiances from Filter Banks for THz V003</t>
  </si>
  <si>
    <t>GES_DISC_ML1RADT_V003</t>
  </si>
  <si>
    <t>MLS/Aura L1 Radiances from Filter Banks for THz V003 ML1RADT at GES DISC</t>
  </si>
  <si>
    <t>MLS/Aura L2 Bromine Monoxide (BRO) Mixing Ratio V002</t>
  </si>
  <si>
    <t>GES_DISC_ML2BRO_V002</t>
  </si>
  <si>
    <t>MLS/Aura L2 Bromine Monoxide (BRO) Mixing Ratio V002 ML2BRO at GES DISC</t>
  </si>
  <si>
    <t>MLS/Aura L2 Bromine Monoxide (BRO) Mixing Ratio V003</t>
  </si>
  <si>
    <t>GES_DISC_ML2BRO_V003</t>
  </si>
  <si>
    <t>MLS/Aura L2 Carbon Monoxide (CO) Mixing Ratio V002</t>
  </si>
  <si>
    <t>GES_DISC_ML2CO_V002</t>
  </si>
  <si>
    <t>MLS/Aura L2 Carbon Monoxide (CO) Mixing Ratio V002 ML2CO at GES DISC</t>
  </si>
  <si>
    <t>MLS/Aura L2 Carbon Monoxide (CO) Mixing Ratio V003</t>
  </si>
  <si>
    <t>GES_DISC_ML2CO_V003</t>
  </si>
  <si>
    <t>MLS/Aura L2 Carbon Monoxide (CO) Mixing Ratio V003 ML2CO at GES DISC</t>
  </si>
  <si>
    <t>MLS/Aura L2 Chlorine Monoxide (ClO) Mixing Ratio V002</t>
  </si>
  <si>
    <t>GES_DISC_ML2CLO_V002</t>
  </si>
  <si>
    <t>MLS/Aura L2 Chlorine Monoxide (ClO) Mixing Ratio V002 ML2CLO at GES DISC</t>
  </si>
  <si>
    <t>MLS/Aura L2 Chlorine Monoxide (ClO) Mixing Ratio V003</t>
  </si>
  <si>
    <t>GES_DISC_ML2CLO_V003</t>
  </si>
  <si>
    <t>MLS/Aura L2 Cloud Ice Product V002</t>
  </si>
  <si>
    <t>GES_DISC_ML2IWC_V002</t>
  </si>
  <si>
    <t>MLS/Aura L2 Cloud Ice Product V002 ML2IWC at GES DISC</t>
  </si>
  <si>
    <t>MLS/Aura L2 Cloud Ice Product V003</t>
  </si>
  <si>
    <t>GES_DISC_ML2IWC_V003</t>
  </si>
  <si>
    <t>MLS/Aura L2 Cloud Ice Product V003 ML2IWC at GES DISC</t>
  </si>
  <si>
    <t>MLS/Aura L2 Diagnostics, Geophysical Parameter Grid V002</t>
  </si>
  <si>
    <t>GES_DISC_ML2DGG_V002</t>
  </si>
  <si>
    <t>MLS/Aura L2 Diagnostics, Geophysical Parameter Grid V002 ML2DGG at GES DISC</t>
  </si>
  <si>
    <t>MLS/Aura L2 Diagnostics, Geophysical Parameter Grid V003</t>
  </si>
  <si>
    <t>GES_DISC_ML2DGG_V003</t>
  </si>
  <si>
    <t>MLS/Aura L2 Diagnostics, Geophysical Parameter Grid V003 ML2DGG at GES DISC</t>
  </si>
  <si>
    <t>MLS/Aura L2 Diagnostics, Miscellaneous Grid V002</t>
  </si>
  <si>
    <t>GES_DISC_ML2DGM_V002</t>
  </si>
  <si>
    <t>MLS/Aura L2 Diagnostics, Miscellaneous Grid V002 ML2DGM at GES DISC</t>
  </si>
  <si>
    <t>MLS/Aura L2 Diagnostics, Miscellaneous Grid V003</t>
  </si>
  <si>
    <t>GES_DISC_ML2DGM_V003</t>
  </si>
  <si>
    <t>MLS/Aura L2 Diagnostics, Miscellaneous Grid V003 ML2DGM at GES DISC</t>
  </si>
  <si>
    <t>MLS/Aura L2 Geopotential Height V002</t>
  </si>
  <si>
    <t>GES_DISC_ML2GPH_V002</t>
  </si>
  <si>
    <t>MLS/Aura L2 Geopotential Height V002 ML2GPH at GES DISC</t>
  </si>
  <si>
    <t>MLS/Aura L2 Geopotential Height V003</t>
  </si>
  <si>
    <t>GES_DISC_ML2GPH_V003</t>
  </si>
  <si>
    <t>MLS/Aura L2 Geopotential Height V003 ML2GPH at GES DISC</t>
  </si>
  <si>
    <t>MLS/Aura L2 Hydrogen Chloride (HCl) Mixing Ratio V002</t>
  </si>
  <si>
    <t>GES_DISC_ML2HCL_V002</t>
  </si>
  <si>
    <t>MLS/Aura L2 Hydrogen Chloride (HCl) Mixing Ratio V002 ML2HCL at GES DISC</t>
  </si>
  <si>
    <t>MLS/Aura L2 Hydrogen Chloride (HCl) Mixing Ratio V003</t>
  </si>
  <si>
    <t>GES_DISC_ML2HCL_V003</t>
  </si>
  <si>
    <t>MLS/Aura L2 Hydrogen Chloride (HCl) Mixing Ratio V003 ML2HCL at GES DISC</t>
  </si>
  <si>
    <t>MLS/Aura L2 Hydrogen Cyanide (HCN) Mixing Ratio V002</t>
  </si>
  <si>
    <t>GES_DISC_ML2HCN_V002</t>
  </si>
  <si>
    <t>MLS/Aura L2 Hydrogen Cyanide (HCN) Mixing Ratio V002 ML2HCN at GES DISC</t>
  </si>
  <si>
    <t>MLS/Aura L2 Hydrogen Cyanide (HCN) Mixing Ratio V003</t>
  </si>
  <si>
    <t>GES_DISC_ML2HCN_V003</t>
  </si>
  <si>
    <t>MLS/Aura L2 Hydrogen Cyanide (HCN) Mixing Ratio V003 ML2HCN at GES DISC</t>
  </si>
  <si>
    <t>MLS/Aura L2 Hydroperoxy (HO2) Mixing Ratio V002</t>
  </si>
  <si>
    <t>GES_DISC_ML2HO2_V002</t>
  </si>
  <si>
    <t>MLS/Aura L2 Hydroperoxy (HO2) Mixing Ratio V002 ML2HO2 at GES DISC</t>
  </si>
  <si>
    <t>MLS/Aura L2 Hydroperoxy (HO2) Mixing Ratio V003</t>
  </si>
  <si>
    <t>GES_DISC_ML2HO2_V003</t>
  </si>
  <si>
    <t>MLS/Aura L2 Hydroperoxy (HO2) Mixing Ratio V003 ML2HO2 at GES DISC</t>
  </si>
  <si>
    <t>MLS/Aura L2 Hydroxyl (OH) Mixing Ratio V002</t>
  </si>
  <si>
    <t>GES_DISC_ML2OH_V002</t>
  </si>
  <si>
    <t>MLS/Aura L2 Hydroxyl (OH) Mixing Ratio V002 ML2OH at GES DISC</t>
  </si>
  <si>
    <t>MLS/Aura L2 Hydroxyl (OH) Mixing Ratio V003</t>
  </si>
  <si>
    <t>GES_DISC_ML2OH_V003</t>
  </si>
  <si>
    <t>MLS/Aura L2 Hydroxyl (OH) Mixing Ratio V003 ML2OH at GES DISC</t>
  </si>
  <si>
    <t>MLS/Aura L2 Hypochlorous Acid (HOCL) Mixing Ratio V002</t>
  </si>
  <si>
    <t>GES_DISC_ML2HOCL_V002</t>
  </si>
  <si>
    <t>MLS/Aura L2 Hypochlorous Acid (HOCL) Mixing Ratio V002 ML2HOCL at GES DISC</t>
  </si>
  <si>
    <t>MLS/Aura L2 Hypochlorous Acid (HOCL) Mixing Ratio V003</t>
  </si>
  <si>
    <t>GES_DISC_ML2HOCL_V003</t>
  </si>
  <si>
    <t>MLS/Aura L2 Hypochlorous Acid (HOCL) Mixing Ratio V003 ML2HOCL at GES DISC</t>
  </si>
  <si>
    <t>MLS/Aura L2 Methyl Chloride (CH3CL) Mixing Ratio V003</t>
  </si>
  <si>
    <t>GES_DISC_ML2CH3CL_V003</t>
  </si>
  <si>
    <t>MLS/Aura L2 Methyl Chloride (CH3CL) Mixing Ratio V003 ML2CH3CL at GES DISC</t>
  </si>
  <si>
    <t>MLS/Aura L2 Methyl Cyanide (CH3CN) Mixing Ratio V002</t>
  </si>
  <si>
    <t>GES_DISC_ML2CH3CN_V002</t>
  </si>
  <si>
    <t>MLS/Aura L2 Methyl Cyanide (CH3CN) Mixing Ratio V002 ML2CH3CN at GES DISC</t>
  </si>
  <si>
    <t>MLS/Aura L2 Methyl Cyanide (CH3CN) Mixing Ratio V003</t>
  </si>
  <si>
    <t>GES_DISC_ML2CH3CN_V003</t>
  </si>
  <si>
    <t>MLS/Aura L2 Methyl Cyanide (CH3CN) Mixing Ratio V003 ML2CH3CN at GES DISC</t>
  </si>
  <si>
    <t>MLS/Aura L2 Nitric Acid (HNO3) Mixing Ratio V002</t>
  </si>
  <si>
    <t>GES_DISC_ML2HNO3_V002</t>
  </si>
  <si>
    <t>MLS/Aura L2 Nitric Acid (HNO3) Mixing Ratio V002 ML2HNO3 at GES DISC</t>
  </si>
  <si>
    <t>MLS/Aura L2 Nitric Acid (HNO3) Mixing Ratio V003</t>
  </si>
  <si>
    <t>GES_DISC_ML2HNO3_V003</t>
  </si>
  <si>
    <t>MLS/Aura L2 Nitric Acid (HNO3) Mixing Ratio V003 ML2HNO3 at GES DISC</t>
  </si>
  <si>
    <t>MLS/Aura L2 Nitrous Oxide (N2O) Mixing Ratio V002</t>
  </si>
  <si>
    <t>GES_DISC_ML2N2O_V002</t>
  </si>
  <si>
    <t>MLS/Aura L2 Nitrous Oxide (N2O) Mixing Ratio V002 ML2N2O at GES DISC</t>
  </si>
  <si>
    <t>MLS/Aura L2 Nitrous Oxide (N2O) Mixing Ratio V003</t>
  </si>
  <si>
    <t>GES_DISC_ML2N2O_V003</t>
  </si>
  <si>
    <t>MLS/Aura L2 Nitrous Oxide (N2O) Mixing Ratio V003 ML2N2O at GES DISC</t>
  </si>
  <si>
    <t>MLS/Aura L2 Ozone (O3) Mixing Ratio V002</t>
  </si>
  <si>
    <t>GES_DISC_ML2O3_V002</t>
  </si>
  <si>
    <t>MLS/Aura L2 Ozone (O3) Mixing Ratio V002 ML2O3 at GES DISC</t>
  </si>
  <si>
    <t>MLS/Aura L2 Ozone (O3) Mixing Ratio V003</t>
  </si>
  <si>
    <t>GES_DISC_ML2O3_V003</t>
  </si>
  <si>
    <t>MLS/Aura L2 Ozone (O3) Mixing Ratio V003 ML2O3 at GES DISC</t>
  </si>
  <si>
    <t>MLS/Aura L2 Relative Humidity With Respect To Ice V002</t>
  </si>
  <si>
    <t>GES_DISC_ML2RHI_V002</t>
  </si>
  <si>
    <t>MLS/Aura L2 Relative Humidity With Respect To Ice V002 ML2RHI at GES DISC</t>
  </si>
  <si>
    <t>MLS/Aura L2 Relative Humidity With Respect To Ice V003</t>
  </si>
  <si>
    <t>GES_DISC_ML2RHI_V003</t>
  </si>
  <si>
    <t>MLS/Aura L2 Relative Humidity With Respect To Ice V003 ML2RHI at GES DISC</t>
  </si>
  <si>
    <t>MLS/Aura L2 Sulfur Dioxide (SO2) Mixing Ratio V002</t>
  </si>
  <si>
    <t>GES_DISC_ML2SO2_V002</t>
  </si>
  <si>
    <t>MLS/Aura L2 Sulfur Dioxide (SO2) Mixing Ratiio V002 ML2SO2 at GES DISC</t>
  </si>
  <si>
    <t>MLS/Aura L2 Sulfur Dioxide (SO2) Mixing Ratio V003</t>
  </si>
  <si>
    <t>GES_DISC_ML2SO2_V003</t>
  </si>
  <si>
    <t>MLS/Aura L2 Sulfur Dioxide (SO2) Mixing Ratiio V003 ML2SO2 at GES DISC</t>
  </si>
  <si>
    <t>MLS/Aura L2 Temperature V002</t>
  </si>
  <si>
    <t>GES_DISC_ML2T_V002</t>
  </si>
  <si>
    <t>MLS/Aura L2 Temperature V002 ML2T at GES DISC</t>
  </si>
  <si>
    <t>MLS/Aura L2 Temperature V003</t>
  </si>
  <si>
    <t>GES_DISC_ML2T_V003</t>
  </si>
  <si>
    <t>MLS/Aura L2 Temperature V003 ML2T at GES DISC</t>
  </si>
  <si>
    <t>MLS/Aura L2 Water Vapor (H2O) Mixing Ratio V002</t>
  </si>
  <si>
    <t>GES_DISC_ML2H2O_V002</t>
  </si>
  <si>
    <t>MLS/Aura L2 Water Vapor (H2O) Mixing Ratio V002 ML2H2O at GES DISC</t>
  </si>
  <si>
    <t>MLS/Aura L2 Water Vapor (H2O) Mixing Ratio V003</t>
  </si>
  <si>
    <t>GES_DISC_ML2H2O_V003</t>
  </si>
  <si>
    <t>MLS/Aura L2 Water Vapor (H2O) Mixing Ratio V003 ML2H2O at GES DISC</t>
  </si>
  <si>
    <t>NCEP/DOE Reanalysis II in HDF-EOS5, 1x1 deg Monthly grid V2b</t>
  </si>
  <si>
    <t>GES_DISC_GSSTFM_NCEP_2b</t>
  </si>
  <si>
    <t>NCEP/DOE Reanalysis II in HDF-EOS5, for GSSTF2b, 1x1 deg Monthly grid</t>
  </si>
  <si>
    <t>NCEP/DOE Reanalysis II in HDF-EOS5, for GSSTF2b, 1x1 deg Daily grid V2b</t>
  </si>
  <si>
    <t>GES_DISC_GSSTF_NCEP_2b</t>
  </si>
  <si>
    <t>NCEP/DOE Reanalysis II in HDF-EOS5, for GSSTF2b, 1x1 deg Daily grid</t>
  </si>
  <si>
    <t>Nimbus-1 High-Resolution Infrared Radiometer (HRIR) Imagery of Cloud Cover at Night on 70 mm Film V001</t>
  </si>
  <si>
    <t>GES_DISC_HRIRN1IM_V001</t>
  </si>
  <si>
    <t>Nimbus-1 High-Resolution Infrared Radiometer (HRIR) Imagery of Cloud Cover at Night on 70 mm Film (HRIRN1IM) at GES DISC</t>
  </si>
  <si>
    <t>Nimbus-2 High-Resolution Infrared Radiometer (HRIR) Imagery of Cloud Cover at Night on 70 mm Film V001</t>
  </si>
  <si>
    <t>GES_DISC_HRIRN2IM_V001</t>
  </si>
  <si>
    <t>Nimbus-2 High-Resolution Infrared Radiometer (HRIR) Imagery of Cloud Cover at Night on 70 mm Film (HRIRN2IM) at GES DISC</t>
  </si>
  <si>
    <t>Nimbus-2 Level 2 Earth's cloudcover at night, and Temperature of cloud tops and terrain features V001</t>
  </si>
  <si>
    <t>GES_DISC_HRIRN2L2_V001</t>
  </si>
  <si>
    <t>Nimbus-2 Level 2 Earth's cloud cover at night, and Temperature of cloud tops and terrain features V001 (HRIRN2L2) at GES DISC</t>
  </si>
  <si>
    <t>Nimbus-2 Level 2 Medium Resolution Infrared Radiometer (MRIR) V001</t>
  </si>
  <si>
    <t>GES_DISC_MRIRN2L2_V001</t>
  </si>
  <si>
    <t>Nimbus-2 Level 2 Medium Resolution Infrared Radiometer (MRIR) V001 (MRIRN2L2) at GES DISC</t>
  </si>
  <si>
    <t>Nimbus-2 Medium-Resolution Infrared Radiometer (MRIR) Imagery of the Earth and Atmosphere at Daytime on 4" x 5" Film Sheets V001</t>
  </si>
  <si>
    <t>GES_DISC_MRIRN2IM_V001</t>
  </si>
  <si>
    <t>Nimbus-2 Medium-Resolution Infrared Radiometer (MRIR) Imagery of the Earth and Atmosphere at Daytime on 4 x 5 inch Film Sheets (MRIRN2IM) at GES DISC</t>
  </si>
  <si>
    <t>Nimbus-3 High-Resolution Infrared Radiometer (HRIR) Imagery of Cloud Cover at Day and Night on 70 mm Film V001</t>
  </si>
  <si>
    <t>GES_DISC_HRIRN3IM_V001</t>
  </si>
  <si>
    <t>Nimbus-3 High-Resolution Infrared Radiometer (HRIR) Imagery of Cloud Cover at Day and Night on 70 mm Film (HRIRN3IM) at GES DISC</t>
  </si>
  <si>
    <t>Nimbus-3 Medium-Resolution Infrared Radiometer (MRIR) Imagery of the Earth and Atmosphere at Daytime on 4" x 5" Film Sheets V001</t>
  </si>
  <si>
    <t>GES_DISC_MRIRN3IM_V001</t>
  </si>
  <si>
    <t>Nimbus-3 Medium-Resolution Infrared Radiometer (MRIR) Imagery of the Earth and Atmosphere at Daytime on 4 x 5 inch Film Sheets (MRIRN3IM) at GES DISC</t>
  </si>
  <si>
    <t>Nimbus-3/HRIR Level 2 Earth's Cloud Cover and Temperature of Cloud Tops and Terrain Features V001</t>
  </si>
  <si>
    <t>GES_DISC_HRIRN3L2_V001</t>
  </si>
  <si>
    <t>Nimbus-3/HRIR Level 2 Earth's Cloud Cover and Temperature of Cloud Tops and Terrain Features V001 (HRIRN3L2) at GES DISC</t>
  </si>
  <si>
    <t>Nimbus-4 Temperature-Humidity Infrared Radiometer (THIR) at 6.7 micron Imagery of Brightness Temperature at Day and Night on 70 mm Film V001</t>
  </si>
  <si>
    <t>GES_DISC_THIRN4IMCH67_V001</t>
  </si>
  <si>
    <t>Advanced Scatterometer Level 1B</t>
  </si>
  <si>
    <t>AVHRR</t>
  </si>
  <si>
    <t>gov.noaa.class.AVHRR</t>
  </si>
  <si>
    <t>Advanced Very High Resolution Radiometer</t>
  </si>
  <si>
    <t>AAAAAH37TRU=</t>
  </si>
  <si>
    <t>CORBL</t>
  </si>
  <si>
    <t>CORS</t>
  </si>
  <si>
    <t>CWALA</t>
  </si>
  <si>
    <t>CWCAR</t>
  </si>
  <si>
    <t>CWGOM</t>
  </si>
  <si>
    <t>CWGRL</t>
  </si>
  <si>
    <t>CWHAW</t>
  </si>
  <si>
    <t>CWNOE</t>
  </si>
  <si>
    <t>CWSOE</t>
  </si>
  <si>
    <t>CWWEC</t>
  </si>
  <si>
    <t>CW_REGION</t>
  </si>
  <si>
    <t>CW_SWATH</t>
  </si>
  <si>
    <t>DMSP</t>
  </si>
  <si>
    <t>GOESSST</t>
  </si>
  <si>
    <t>GOME</t>
  </si>
  <si>
    <t>GOME_DAILY</t>
  </si>
  <si>
    <t>GOME_L2</t>
  </si>
  <si>
    <t>GRAS</t>
  </si>
  <si>
    <t>GSIP</t>
  </si>
  <si>
    <t>GVAR_B11</t>
  </si>
  <si>
    <t>GVAR_IMG</t>
  </si>
  <si>
    <t>GVAR_SND</t>
  </si>
  <si>
    <t>IASI</t>
  </si>
  <si>
    <t>IASI3X3</t>
  </si>
  <si>
    <t>IJPS_COMP</t>
  </si>
  <si>
    <t>J2-ANC</t>
  </si>
  <si>
    <t>J2-ORBINFO</t>
  </si>
  <si>
    <t>J2-QA</t>
  </si>
  <si>
    <t>J2-TEL</t>
  </si>
  <si>
    <t>J2-XGDR</t>
  </si>
  <si>
    <t>MIRS_MAP</t>
  </si>
  <si>
    <t>MIRS_ORB</t>
  </si>
  <si>
    <t>MSPPS_FXAR</t>
  </si>
  <si>
    <t>MSPPS_ORB</t>
  </si>
  <si>
    <t>OC</t>
  </si>
  <si>
    <t>PRE_GVAR</t>
  </si>
  <si>
    <t>RBUD</t>
  </si>
  <si>
    <t>SAR</t>
  </si>
  <si>
    <t>TOVS</t>
  </si>
  <si>
    <t>gov.noaa.class.CWNOE</t>
  </si>
  <si>
    <t>CoastWatch, Southeast Regional Node</t>
  </si>
  <si>
    <t>gov.noaa.class.CWWEC</t>
  </si>
  <si>
    <t>CoastWatch, West Coast Regional Node</t>
  </si>
  <si>
    <t>CoastWatch, Caribbean Regional Node</t>
  </si>
  <si>
    <t>CoastWatch, Alaska Regional Node</t>
  </si>
  <si>
    <t>GOES Satellite Data - Block 11</t>
  </si>
  <si>
    <t>SBUV</t>
  </si>
  <si>
    <t>GCMD_TITLE</t>
  </si>
  <si>
    <t>aces1cont</t>
  </si>
  <si>
    <t>aces1efm</t>
  </si>
  <si>
    <t>ACES LOG DATA V1</t>
  </si>
  <si>
    <t>aces1log</t>
  </si>
  <si>
    <t>ACES TIMING DATA V1</t>
  </si>
  <si>
    <t>aces1time</t>
  </si>
  <si>
    <t>ACES TRIGGERED DATA V1</t>
  </si>
  <si>
    <t>aces1trig</t>
  </si>
  <si>
    <t>ADVANCED MICROWAVE SOUNDING UNIT-A (AMSU-A) SWATH FROM NOAA-15 V1</t>
  </si>
  <si>
    <t>amsua15sp</t>
  </si>
  <si>
    <t>AMPR BRIGHTNESS TEMPERATURE (TB) KWAJEX V1</t>
  </si>
  <si>
    <t>amprtbkwj</t>
  </si>
  <si>
    <t>AMPR BRIGHTNESS TEMPERATURE (TB) TOGA COARE V1</t>
  </si>
  <si>
    <t>amprtbtc</t>
  </si>
  <si>
    <t>AMPR BRIGHTNESS TEMPERATURE CAPE EXPERIMENT V1</t>
  </si>
  <si>
    <t>amprtbcp</t>
  </si>
  <si>
    <t>AMPR FIRE III ACE V1</t>
  </si>
  <si>
    <t>amprtbf3a</t>
  </si>
  <si>
    <t>AMPR FIRE III ACE</t>
  </si>
  <si>
    <t>AMPR JACKSONVILLE BRIGHTNESS TEMPERATURE (TB) V1</t>
  </si>
  <si>
    <t>amprtbjax</t>
  </si>
  <si>
    <t>BOREAS FOLLOW-ON MOD-01 REGIONAL DAILY AVERAGED GRIDDED MET. DATA, 1994-1996</t>
  </si>
  <si>
    <t>mod01_met_p3</t>
  </si>
  <si>
    <t>BOREAS FOREST COVER DATA LAYERS OVER THE SSA-MSA IN RASTER FORMAT</t>
  </si>
  <si>
    <t>BOREAS_SSAFCOVR</t>
  </si>
  <si>
    <t>SAFARI 2000 SEAWIFS IMAGES FOR CORE STUDY SITES, 2000-2001</t>
  </si>
  <si>
    <t>seawifs_core_sites</t>
  </si>
  <si>
    <t>SAFARI 2000 SEAWIFS IMAGES FOR SOUTHERN AFRICAN REGION, 1999-2001</t>
  </si>
  <si>
    <t>seawifs_region</t>
  </si>
  <si>
    <t>SAFARI 2000 SELECTED SOIL CHARACTERISTICS, 10-KM GRID (IGBP-DIS)</t>
  </si>
  <si>
    <t>s2k_igbpdis_surfprod</t>
  </si>
  <si>
    <t>SAFARI 2000 SHADOZ OZONESONDE DATA, ZAMBIA AND REGIONAL SITES, DRY SEASON 2000</t>
  </si>
  <si>
    <t>s2k_shadoz_ozone</t>
  </si>
  <si>
    <t>SAFARI 2000 SOIL PROFILE DATA (ISRIC-WISE)</t>
  </si>
  <si>
    <t>s2kisricwise_profile</t>
  </si>
  <si>
    <t>SAFARI 2000 SOIL PROPERTIES, MOISTURE, AND TEMP., SKUKUZA AND MONGU, 1999-2001</t>
  </si>
  <si>
    <t>s2k_mongu_soil_prop</t>
  </si>
  <si>
    <t>SAFARI 2000 SOIL TYPES, 0.5-DEG GRID (MODIFIED ZOBLER)</t>
  </si>
  <si>
    <t>s2k_modified_zobler</t>
  </si>
  <si>
    <t>SAFARI 2000 SSM/I GPROF 6.0 PRECIPITATION DATA, 0.5-DEG, 1999-2001</t>
  </si>
  <si>
    <t>s2k_gprof</t>
  </si>
  <si>
    <t>SAFARI 2000 STEM AND CANOPY CHARACTERIZATION, KALAHARI TRANSECT, 1995-2000</t>
  </si>
  <si>
    <t>s2k_kt_stem_map</t>
  </si>
  <si>
    <t>SAFARI 2000 SURFACE ALBEDO AND RADIATION FLUXES AT MONGU AND SKUKUZA, 2000-2002</t>
  </si>
  <si>
    <t>s2k_mongu_albedo</t>
  </si>
  <si>
    <t>SAFARI 2000 SURFACE ATMOSPHERIC RADIATIVE TRANSFER (SMART), DRY SEASON 2000</t>
  </si>
  <si>
    <t>s2k_smart</t>
  </si>
  <si>
    <t>SAFARI 2000 SURFACE IRRADIANCE MEASUREMENTS, MONGU TOWER SITE, ZAMBIA, 2000-2002</t>
  </si>
  <si>
    <t>s2k_mongu_irradiance</t>
  </si>
  <si>
    <t>SAFARI 2000 SURFACE SPECTRAL REFLECTANCE AT SUA PAN, BOTSWANA, DRY SEASON 2000</t>
  </si>
  <si>
    <t>s2k_misr_asd_refl</t>
  </si>
  <si>
    <t>SAFARI 2000 TOMS AEROSOL INDEX DATA, SOUTHERN AFRICA, DRY SEASON 2000</t>
  </si>
  <si>
    <t>S2K_RS_TOMS_AEROSOL</t>
  </si>
  <si>
    <t>SAFARI 2000 TOMS TROPOSPHERIC OZONE DATA, SOUTHERN AFRICA SUBSET, DRY SEASON 2000</t>
  </si>
  <si>
    <t>S2K_RS_TOMS_OZONE</t>
  </si>
  <si>
    <t>SAFARI 2000 TOVS SURFACE AND ATMOSPHERIC PARAMETERS, 1-DEG, 1999-2001</t>
  </si>
  <si>
    <t>s2k_tovs</t>
  </si>
  <si>
    <t>SAFARI 2000 TREE COVER FROM AVHRR, 1-KM, 1992-1993 (DEFRIES ET AL.)</t>
  </si>
  <si>
    <t>s2k_tree-cover</t>
  </si>
  <si>
    <t>SAFARI 2000 TREE RING DATA, MONGU, ZAMBIA, DRY SEASON 2000</t>
  </si>
  <si>
    <t>s2k_tree_rings</t>
  </si>
  <si>
    <t>SAFARI 2000 TRMM 3B-43 MONTHLY PRECIPITATION, 1-DEG, 1999-2001</t>
  </si>
  <si>
    <t>s2k_trmm</t>
  </si>
  <si>
    <t>SAFARI 2000 UPPER AIR METEOROLOGICAL PROFILES, SKUKUZA, DRY SEASONS 1999-2000</t>
  </si>
  <si>
    <t>s2k_met_skukuza</t>
  </si>
  <si>
    <t>SAFARI 2000 UPPER AIR METEOROLOGICAL PROFILES, SOUTH AFRICA, DRY SEASON 2000</t>
  </si>
  <si>
    <t>s2k_met_profile</t>
  </si>
  <si>
    <t>SAFARI 2000 VEGETATION AND SOILS, 1-DEG (WILSON AND HENDERSON-SELLERS)</t>
  </si>
  <si>
    <t>s2k_veg_wilhend</t>
  </si>
  <si>
    <t>SAFARI 2000 VEGETATION COVER CHARACTERISTICS, KALAHARI TRANSECT, WET SEASON 2000</t>
  </si>
  <si>
    <t>s2k_kt_veg_inv</t>
  </si>
  <si>
    <t>SAFARI 2000 VEGETATION STRUCTURE OF KATABA FOREST, ZAMBIA, WET SEASON 2000</t>
  </si>
  <si>
    <t>s2k_mongu_veg</t>
  </si>
  <si>
    <t>SAFARI 2000 WETLANDS DATA SET, 1-DEG (MATTHEWS AND FUNG)</t>
  </si>
  <si>
    <t>s2k_gisswetlands</t>
  </si>
  <si>
    <t>SAFARI 2000 WOODY VEGETATION CHARACTERISTICS OF KALAHARI AND SKUKUZA SITES</t>
  </si>
  <si>
    <t>s2k_kt_trees</t>
  </si>
  <si>
    <t>SATELLITE ATMOS. CORRECTION COEF. (FIFE)</t>
  </si>
  <si>
    <t>FIFE_SAT_COEF</t>
  </si>
  <si>
    <t>SATELLITE AVHRR EXTRACTED DATA (FIFE)</t>
  </si>
  <si>
    <t>FIFE_SAT_AVHR</t>
  </si>
  <si>
    <t>SATELLITE LANDSAT TM EXTR. DATA (FIFE)</t>
  </si>
  <si>
    <t>FIFE_SAT_LTM</t>
  </si>
  <si>
    <t>SATELLITE SPOT EXTRACTED DATA (FIFE)</t>
  </si>
  <si>
    <t>FIFE_SAT_SPOT</t>
  </si>
  <si>
    <t>SE-590 FIELD-MEAS. REFLECTANCES (OTTER)</t>
  </si>
  <si>
    <t>OTTER_SE590_STRAHLER</t>
  </si>
  <si>
    <t>SE-590 GROUND DATA: GSFC (FIFE)</t>
  </si>
  <si>
    <t>FIFE_SE_GSFC</t>
  </si>
  <si>
    <t>SE-590 GROUND DATA: UNL (FIFE)</t>
  </si>
  <si>
    <t>FIFE_SE_UNL</t>
  </si>
  <si>
    <t>SE-590 LAB-MEASURED REFLECTANCES (OTTER)</t>
  </si>
  <si>
    <t>OTTER_SE590_JOHNSON</t>
  </si>
  <si>
    <t>SE-590 LANDSCAPE REFLECTANCES (OTTER)</t>
  </si>
  <si>
    <t>OTTER_SE590_GOWARD</t>
  </si>
  <si>
    <t>SE-590 LEAF OPTICAL PROP. DATA (FIFE)</t>
  </si>
  <si>
    <t>FIFE_SE_LEAF</t>
  </si>
  <si>
    <t>SE-590 LOW ALTITUDE REFLECTANCES (OTTER)</t>
  </si>
  <si>
    <t>OTTER_SE590_ULTRALT</t>
  </si>
  <si>
    <t>SE-590 REFLECTANCE &amp; RADIANCES (FIFE)</t>
  </si>
  <si>
    <t>FIFE_SE_HELO</t>
  </si>
  <si>
    <t>SEEDLING CANOPY CHEMISTRY, 1992-1993 (ACCP)</t>
  </si>
  <si>
    <t>ACCP_CANOPYCHEM</t>
  </si>
  <si>
    <t>SEEDLING CANOPY REFLECTANCE SPECTRA, 1992-1993 (ACCP)</t>
  </si>
  <si>
    <t>ACCP_CANOPYSPEC</t>
  </si>
  <si>
    <t>SITE AVERAGED AMS DATA: 1987 (BETTS)</t>
  </si>
  <si>
    <t>FIFE_FFOAMS87</t>
  </si>
  <si>
    <t>SITE AVERAGED AMS DATA: 1987-1989 (BETTS)</t>
  </si>
  <si>
    <t>FIFE_FFO_AMS</t>
  </si>
  <si>
    <t>SITE AVERAGED AMS DATA: 1988 (BETTS)</t>
  </si>
  <si>
    <t>FIFE_FFOAMS88</t>
  </si>
  <si>
    <t>SITE AVERAGED AMS DATA: 1989 (BETTS)</t>
  </si>
  <si>
    <t>FIFE_FFOAMS89</t>
  </si>
  <si>
    <t>SITE AVERAGED FLUX DATA: 1987 (BETTS)</t>
  </si>
  <si>
    <t>FIFE_FFOFLX87</t>
  </si>
  <si>
    <t>SITE AVERAGED FLUX DATA: 1987-1989 (BETTS)</t>
  </si>
  <si>
    <t>FIFE_FFO_FLX</t>
  </si>
  <si>
    <t>SITE AVERAGED FLUX DATA: 1988 (BETTS)</t>
  </si>
  <si>
    <t>FIFE_FFOFLX88</t>
  </si>
  <si>
    <t>SITE AVERAGED FLUX DATA: 1989 (BETTS)</t>
  </si>
  <si>
    <t>FIFE_FFOFLX89</t>
  </si>
  <si>
    <t>SITE AVERAGED GRAVIMETRIC SOIL MOISTURE: 1987 (BETTS)</t>
  </si>
  <si>
    <t>FIFE_FFOGRV87</t>
  </si>
  <si>
    <t>SITE AVERAGED GRAVIMETRIC SOIL MOISTURE: 1987-1989 (BETTS)</t>
  </si>
  <si>
    <t>FIFE_FFO_GRV</t>
  </si>
  <si>
    <t>SITE AVERAGED GRAVIMETRIC SOIL MOISTURE: 1988 (BETTS)</t>
  </si>
  <si>
    <t>FIFE_FFOGRV88</t>
  </si>
  <si>
    <t>SITE AVERAGED GRAVIMETRIC SOIL MOISTURE: 1989 (BETTS)</t>
  </si>
  <si>
    <t>FIFE_FFOGRV89</t>
  </si>
  <si>
    <t>SITE AVERAGED NEUTRON SOIL MOISTURE: 1987 (BETTS)</t>
  </si>
  <si>
    <t>FIFE_FFONEU87</t>
  </si>
  <si>
    <t>SITE AVERAGED NEUTRON SOIL MOISTURE: 1987-1989 (BETTS)</t>
  </si>
  <si>
    <t>FIFE_FFO_NEU</t>
  </si>
  <si>
    <t>SITE AVERAGED NEUTRON SOIL MOISTURE: 1988 (BETTS)</t>
  </si>
  <si>
    <t>FIFE_FFONEU88</t>
  </si>
  <si>
    <t>SITE AVERAGED NEUTRON SOIL MOISTURE: 1989 (BETTS)</t>
  </si>
  <si>
    <t>FIFE_FFONEU89</t>
  </si>
  <si>
    <t>SITE AVIRIS IMAGES, 1992 (ACCP)</t>
  </si>
  <si>
    <t>ACCP_PLOTSPEC</t>
  </si>
  <si>
    <t>SNF FOREST COVER BY SPECIES/STRATA</t>
  </si>
  <si>
    <t>SNF_SITECOMP</t>
  </si>
  <si>
    <t>SNF FOREST PHENOLOGY/LEAF EXPANSION DATA</t>
  </si>
  <si>
    <t>SNF_LEAF_EXP</t>
  </si>
  <si>
    <t>SNF FOREST UNDERSTORY COVER DATA</t>
  </si>
  <si>
    <t>SNF_UND_CVR</t>
  </si>
  <si>
    <t>SNF FOREST UNDERSTORY COVER DATA (TABLE)</t>
  </si>
  <si>
    <t>SNF_TAB3_3T</t>
  </si>
  <si>
    <t>SNF LEAF OPTICAL PROPERTIES: CARY-14</t>
  </si>
  <si>
    <t>SNF_LEAFCARY</t>
  </si>
  <si>
    <t>SNF LEAF OPTICAL PROPERTIES: TMS</t>
  </si>
  <si>
    <t>SNF_LEAF_TMS</t>
  </si>
  <si>
    <t>SNF NS001-TMS CANOPY REFLECTANCE 1983-84</t>
  </si>
  <si>
    <t>SNF_NS001</t>
  </si>
  <si>
    <t>SNF SATELLITE IMAGE DATA INVENTORY</t>
  </si>
  <si>
    <t>SNF_SAT_INV</t>
  </si>
  <si>
    <t>SNF SITE CHARACTERIZATION DATA: C.JARVIS</t>
  </si>
  <si>
    <t>SNF_CJ_SITES</t>
  </si>
  <si>
    <t>SNF SITE CHARACTERIZATION VALIDATION</t>
  </si>
  <si>
    <t>SNF_SITE_86</t>
  </si>
  <si>
    <t>SNF VEGETATION COVER DATA: C. JARVIS</t>
  </si>
  <si>
    <t>SNF_CJ_VEG</t>
  </si>
  <si>
    <t>SOIL BULK DENSITY DATA (FIFE)</t>
  </si>
  <si>
    <t>FIFE_SOILDENS</t>
  </si>
  <si>
    <t>SOIL CO2 FLUX DATA (FIFE)</t>
  </si>
  <si>
    <t>FIFE_SOIL_CO2</t>
  </si>
  <si>
    <t>SOIL GAS FLUXES USING SOIL CORES (FIFE)</t>
  </si>
  <si>
    <t>FIFE_SOIL_GAS</t>
  </si>
  <si>
    <t>SOIL HYDRAULIC CONDUCTIVITY DATA (FIFE)</t>
  </si>
  <si>
    <t>FIFE_SOILHYDC</t>
  </si>
  <si>
    <t>SOIL IMPEDANCE DATA (FIFE)</t>
  </si>
  <si>
    <t>FIFE_SOIL_IMP</t>
  </si>
  <si>
    <t>SOIL MOISTURE DATA: PECK (FIFE)</t>
  </si>
  <si>
    <t>FIFE_PECK_SM</t>
  </si>
  <si>
    <t>SOIL MOISTURE GRAVIMETRIC DATA (FIFE)</t>
  </si>
  <si>
    <t>FIFE_SM_GRAV</t>
  </si>
  <si>
    <t>SOIL MOISTURE NEUTRON PROBE DATA (FIFE)</t>
  </si>
  <si>
    <t>FIFE_SM_NEUT</t>
  </si>
  <si>
    <t>SOIL MOISTURE RELEASE DATA (FIFE)</t>
  </si>
  <si>
    <t>FIFE_SOIL_REL</t>
  </si>
  <si>
    <t>SOIL MOISTURE TRANSECT DATA (FIFE)</t>
  </si>
  <si>
    <t>FIFE_SM_TRAN</t>
  </si>
  <si>
    <t>SOIL REFLECTANCE DATA (FIFE)</t>
  </si>
  <si>
    <t>FIFE_SOILREFL</t>
  </si>
  <si>
    <t>SOIL SURVEY REFERENCE (FIFE)</t>
  </si>
  <si>
    <t>FIFE_SOILSURV</t>
  </si>
  <si>
    <t>SOIL THERMAL CONDUCTIVITY DATA (FIFE)</t>
  </si>
  <si>
    <t>FIFE_SOILTHER</t>
  </si>
  <si>
    <t>SOIL WATER PROP. DERIVED DATA (FIFE)</t>
  </si>
  <si>
    <t>FIFE_SOILDERV</t>
  </si>
  <si>
    <t>STANDING CROP &amp; NITROGEN CONTENT (FIFE)</t>
  </si>
  <si>
    <t>FIFE_BIOMASS</t>
  </si>
  <si>
    <t>STREAM FLOW DAILY DATA: USGS (FIFE)</t>
  </si>
  <si>
    <t>FIFE_STRM_DAY</t>
  </si>
  <si>
    <t>STREAM FLOW STORM DATA (FIFE)</t>
  </si>
  <si>
    <t>FIFE_STRM_ST</t>
  </si>
  <si>
    <t>SURFACE FLUX BASELINE 92 DERIVED (FIFE)</t>
  </si>
  <si>
    <t>FIFE_SF_BL92</t>
  </si>
  <si>
    <t>SURFACE METEOROLOGY DATA: NCDC (FIFE)</t>
  </si>
  <si>
    <t>FIFE_NCDC_SUR</t>
  </si>
  <si>
    <t>SURFACE RADIANCE DATA: UNL (FIFE)</t>
  </si>
  <si>
    <t>FIFE_UNL_SURF</t>
  </si>
  <si>
    <t>TEMPERATURE PROFILES: RADIOSONDE (FIFE)</t>
  </si>
  <si>
    <t>FIFE_TEMP_PRO</t>
  </si>
  <si>
    <t>TIMBER MEASUREMENTS (OTTER)</t>
  </si>
  <si>
    <t>OTTER_TIMBER</t>
  </si>
  <si>
    <t>TOTAL LEAF TISSUE WATER POTENTIAL (FIFE)</t>
  </si>
  <si>
    <t>FIFE_LEAF_H2O</t>
  </si>
  <si>
    <t>USGS HYDRO-CLIMATIC DATA NETWORK (HCDN): MONTHLY CLIMATE DATABASE, 1951-1990</t>
  </si>
  <si>
    <t>hydro_hcdn</t>
  </si>
  <si>
    <t>VEGETATION BIOPHYSICAL DATA (FIFE)</t>
  </si>
  <si>
    <t>FIFE_VEG_BIOP</t>
  </si>
  <si>
    <t>VEGETATION SPECIES DATA (FIFE)</t>
  </si>
  <si>
    <t>FIFE_VEG_SPEC</t>
  </si>
  <si>
    <t>VEGETATION SPECIES REFERENCE (FIFE)</t>
  </si>
  <si>
    <t>FIFE_VEG_REF</t>
  </si>
  <si>
    <t>VEMAP 1: GEOREFERENCING</t>
  </si>
  <si>
    <t>VEMAP_1_GEOREF</t>
  </si>
  <si>
    <t>VEMAP 1: SELECTED MODEL RESULTS</t>
  </si>
  <si>
    <t>vemap_1_results</t>
  </si>
  <si>
    <t>VEMAP 1: U.S. CLIMATE CHANGE SCENARIOS BASED ON MODELS WITH INCREASED CO2</t>
  </si>
  <si>
    <t>VEMAP_1_SCENARIO</t>
  </si>
  <si>
    <t>VEMAP 1: U.S. CLIMATE, 1961-1990</t>
  </si>
  <si>
    <t>VEMAP_1_CLIMATE</t>
  </si>
  <si>
    <t>VEMAP 1: U.S. POTENTIAL NATURAL VEGETATION</t>
  </si>
  <si>
    <t>VEMAP_1_VEGETATION</t>
  </si>
  <si>
    <t>VEMAP 1: U.S. SITE FILES</t>
  </si>
  <si>
    <t>VEMAP_1_SITE</t>
  </si>
  <si>
    <t>VEMAP 1: U.S. SOIL</t>
  </si>
  <si>
    <t>VEMAP_1_SOIL</t>
  </si>
  <si>
    <t>VEMAP 2: ANNUAL ECOSYSTEM MODEL RESPONSES TO U.S. CLIMATE CHANGE, 1994-2100</t>
  </si>
  <si>
    <t>vemap2-annual_rslts</t>
  </si>
  <si>
    <t>VEMAP 2: MONTHLY ECOSYSTEM MODEL RESPONSES TO U.S. CLIMATE CHANGE, 1994-2100</t>
  </si>
  <si>
    <t>vemap2_monthly_rslts</t>
  </si>
  <si>
    <t>VEMAP 2: U.S. ANNUAL CLIMATE CHANGE SCENARIOS</t>
  </si>
  <si>
    <t>VEMAP_2_ANNSCE</t>
  </si>
  <si>
    <t>VEMAP 2: U.S. ANNUAL CLIMATE, 1895-1993</t>
  </si>
  <si>
    <t>VEMAP_2_ANNCLM</t>
  </si>
  <si>
    <t>VEMAP 2: U.S. MONTHLY CLIMATE CHANGE SCENARIOS, VERSION 2</t>
  </si>
  <si>
    <t>VEMAP_2_SCENARIO</t>
  </si>
  <si>
    <t>VEMAP 2: U.S. MONTHLY CLIMATE, 1895-1993, VERSION 2</t>
  </si>
  <si>
    <t>VEMAP_2_CLIMATE</t>
  </si>
  <si>
    <t>VISIBLE AND NEAR-INFRARED LEAF REFLECTANCE SPECTRA, 1992-1993 (ACCP)</t>
  </si>
  <si>
    <t>ACCP_LEAFSPEC</t>
  </si>
  <si>
    <t>WALKER BRANCH WATERSHED VEGETATION INVENTORY, 1967-1997</t>
  </si>
  <si>
    <t>npp_temp_forest_veg_survey</t>
  </si>
  <si>
    <t>WIND PROFILE DATA: LIDAR - NOAA (FIFE)</t>
  </si>
  <si>
    <t>FIFE_WIND_LID</t>
  </si>
  <si>
    <t>WIND PROFILE DATA: RADIOSONDE (FIFE)</t>
  </si>
  <si>
    <t>FIFE_WIND_SON</t>
  </si>
  <si>
    <t>WOODY BIOMASS FOR EASTERN U.S. FORESTS, 1983-1996</t>
  </si>
  <si>
    <t>rged_brown_biomass</t>
  </si>
  <si>
    <t>SNF_ASP_CVR</t>
  </si>
  <si>
    <t>ATMOS. PROFILE: RADIOSONDE - NCDC (FIFE)</t>
  </si>
  <si>
    <t>FIFE_NCDC_SON</t>
  </si>
  <si>
    <t>ATMOS. PROFILE: STD. PRESS. LEVEL (FIFE)</t>
  </si>
  <si>
    <t>FIFE_BRUT_DRV</t>
  </si>
  <si>
    <t>ATMOSPHERIC PROFILES: BRUTSAERT (FIFE)</t>
  </si>
  <si>
    <t>FIFE_BRUT_SON</t>
  </si>
  <si>
    <t>ATMOSPHERIC PROFILES: TOVS - NOAA (FIFE)</t>
  </si>
  <si>
    <t>FIFE_NOAA_TOV</t>
  </si>
  <si>
    <t>BIGFOOT GPP SURFACES FOR NORTH AND SOUTH AMERICAN SITES, 2000-2004</t>
  </si>
  <si>
    <t>bigfoot_gpp_surfaces</t>
  </si>
  <si>
    <t>BIGFOOT LAND COVER SURFACES FOR NORTH AND SOUTH AMERICAN SITES, 2000-2003</t>
  </si>
  <si>
    <t>bigfoot_landcove</t>
  </si>
  <si>
    <t>BIGFOOT LEAF AREA INDEX SURFACES FOR NORTH AND SOUTH AMERICAN SITES, 2000-2003</t>
  </si>
  <si>
    <t>bigfoot_lai</t>
  </si>
  <si>
    <t>BIGFOOT NPP SURFACES FOR NORTH AND SOUTH AMERICAN SITES, 2000-2004</t>
  </si>
  <si>
    <t>bigfoot_npp_surfaces</t>
  </si>
  <si>
    <t>BIOMASS ALLOCATION AND GROWTH DATA OF SEEDED PLANTS</t>
  </si>
  <si>
    <t>niklas_biomass</t>
  </si>
  <si>
    <t>BIOMASS OF SACRIFICED SPRUCE/ASPEN (SNF)</t>
  </si>
  <si>
    <t>SNF_BIOMASS</t>
  </si>
  <si>
    <t>BIOME-BGC: MODELING CARBON STORAGE AND FLUX OF PONDEROSA PINE (LAW ET AL. 2003)</t>
  </si>
  <si>
    <t>model_biome_bgc_law</t>
  </si>
  <si>
    <t>BIOME-BGC: MODELING EFFECTS OF DISTURBANCE AND CLIMATE (THORNTON ET AL. 2002)</t>
  </si>
  <si>
    <t>model_biome_manscrpt</t>
  </si>
  <si>
    <t>BIOME-BGC: TERRESTRIAL ECOSYSTEM PROCESS MODEL, VERSION 4.1.1</t>
  </si>
  <si>
    <t>model_biome-bgc</t>
  </si>
  <si>
    <t>BOREAS 1994 HYD-09 BELFORT RAIN GAUGE DATA</t>
  </si>
  <si>
    <t>BOREAS_H9RGBL94</t>
  </si>
  <si>
    <t>BOREAS 1994 HYD-09 TIPPING BUCKET RAIN DATA</t>
  </si>
  <si>
    <t>BOREAS_H9RGTB94</t>
  </si>
  <si>
    <t>BOREAS 1995 HYD-09 BELFORT RAIN GAUGE DATA</t>
  </si>
  <si>
    <t>BOREAS_H9RGBL95</t>
  </si>
  <si>
    <t>BOREAS 1995 HYD-09 TIPPING BUCKET RAIN DATA</t>
  </si>
  <si>
    <t>BOREAS_H9RGTB95</t>
  </si>
  <si>
    <t>BOREAS 1996 HYD-09 BELFORT RAIN GAUGE DATA</t>
  </si>
  <si>
    <t>BOREAS_H9RGBL96</t>
  </si>
  <si>
    <t>BOREAS 1996 HYD-09 TIPPING BUCKET RAIN DATA</t>
  </si>
  <si>
    <t>BOREAS_H9RGTB96</t>
  </si>
  <si>
    <t>BOREAS AES FIVE-DAY AVERAGED SURFACE METEOROLOGICAL AND UPPER AIR DATA</t>
  </si>
  <si>
    <t>BOREAS_AES5DAVG</t>
  </si>
  <si>
    <t>BOREAS AFM-01 NOAA/ATDD LONG-EZ AIRCRAFT FLUX DATA OVER THE SSA</t>
  </si>
  <si>
    <t>BOREAS_MWLEZFLX</t>
  </si>
  <si>
    <t>BOREAS AFM-02 KING AIR 1994 AIRCRAFT FLUX AND MOVING WINDOW DATA</t>
  </si>
  <si>
    <t>BOREAS_FAAMWDAT</t>
  </si>
  <si>
    <t>BOREAS AFM-02 WYOMING KING AIR 1994 AIRCRAFT SOUNDING DATA</t>
  </si>
  <si>
    <t>BOREAS_AFM2AS94</t>
  </si>
  <si>
    <t>BOREAS AFM-03 ELECTRA 1994 AIRCRAFT FLUX AND MOVING WINDOW DATA</t>
  </si>
  <si>
    <t>BOREAS_AFM3MW94</t>
  </si>
  <si>
    <t>BOREAS AFM-03 NCAR ELECTRA 1994 AIRCRAFT SOUNDING DATA</t>
  </si>
  <si>
    <t>BOREAS_AFM3AS94</t>
  </si>
  <si>
    <t>BOREAS AFM-04 TWIN OTTER AIRCRAFT FLUX DATA</t>
  </si>
  <si>
    <t>BOREAS_AFM4TOFX</t>
  </si>
  <si>
    <t>BOREAS AFM-04 TWIN OTTER AIRCRAFT SOUNDING DATA</t>
  </si>
  <si>
    <t>BOREAS_AFM4TOAS</t>
  </si>
  <si>
    <t>BOREAS AFM-05 LEVEL-1 UPPER AIR NETWORK DATA, R1</t>
  </si>
  <si>
    <t>BOREAS_AES_UPL1</t>
  </si>
  <si>
    <t>BOREAS AFM-05 LEVEL-2 UPPER AIR NETWORK STANDARD PRESSURE LEVEL DATA</t>
  </si>
  <si>
    <t>BOREAS_AES_UPL2</t>
  </si>
  <si>
    <t>BOREAS AFM-06 BOUNDARY LAYER HEIGHT DATA</t>
  </si>
  <si>
    <t>BOREAS_AFM06IHD</t>
  </si>
  <si>
    <t>BOREAS AFM-06 MEAN TEMPERATURE PROFILE DATA</t>
  </si>
  <si>
    <t>BOREAS_AFM06PTD</t>
  </si>
  <si>
    <t>BOREAS AFM-06 MEAN WIND PROFILE DATA</t>
  </si>
  <si>
    <t>BOREAS_AFM06PWD</t>
  </si>
  <si>
    <t>BOREAS AFM-06 NOAA/ETL 35 GHZ CLOUD/TURBULENCE RADAR GIF IMAGES</t>
  </si>
  <si>
    <t>BOREAS_AFM6GIFS</t>
  </si>
  <si>
    <t>BOREAS AFM-06 SURFACE METEOROLOGICAL DATA</t>
  </si>
  <si>
    <t>BOREAS_AFM06SMD</t>
  </si>
  <si>
    <t>BOREAS AFM-08 ECMWF HOURLY SURFACE AND UPPER AIR DATA FOR THE SSA AND NSA</t>
  </si>
  <si>
    <t>BOREAS_ECMWF2</t>
  </si>
  <si>
    <t>BOREAS AFM-12 1KM AVHRR SEASONAL LAND COVER CLASSIFICATION</t>
  </si>
  <si>
    <t>BOREAS_AVHRRLC1</t>
  </si>
  <si>
    <t>BOREAS AFM-13 AIRCRAFT FLUX ANALYSES</t>
  </si>
  <si>
    <t>BOREAS_AFM13AFR</t>
  </si>
  <si>
    <t>BOREAS DAEDALUS TMS LEVEL-0 IMAGERY: DIGITAL COUNTS IN BIL FORMAT</t>
  </si>
  <si>
    <t>BOREAS_DTMS0BIL</t>
  </si>
  <si>
    <t>BOREAS DEM DATA OVER THE NSA-MSA AND SSA-MSA IN AEAC PROJECTION</t>
  </si>
  <si>
    <t>BOREAS_N_S_DEM</t>
  </si>
  <si>
    <t>BOREAS DERIVED SURFACE METEOROLOGICAL DATA</t>
  </si>
  <si>
    <t>BOREAS_SRFMETMD</t>
  </si>
  <si>
    <t>BOREAS ELEVATION CONTOURS OVER THE NSA AND SSA ARC/INFO GENERATE FORMAT</t>
  </si>
  <si>
    <t>BOREAS_ELEV_ARC</t>
  </si>
  <si>
    <t>BOREAS FOLLOW-ON DSP-01 LANDSAT TM LAND COVER MOSAIC OF THE BOREAS TRANSECT</t>
  </si>
  <si>
    <t>dsp01_tm</t>
  </si>
  <si>
    <t>BOREAS FOLLOW-ON DSP-01 NBIOME LEVEL-4 AVHRR LAND COVER, CANADA, VER. 1.1, 1995</t>
  </si>
  <si>
    <t>dsp01_ccrs</t>
  </si>
  <si>
    <t>BOREAS FOLLOW-ON DSP-04 1994 ERS-1 LEVEL-4 LANDSCAPE FREEZE/THAW MAPS, VER. 1.0</t>
  </si>
  <si>
    <t>dsp04_ers1maps</t>
  </si>
  <si>
    <t>BOREAS FOLLOW-ON DSP-05 PROCESS-MODELED NET PRIMARY PRODUCTIVITY</t>
  </si>
  <si>
    <t>dsp05_npp</t>
  </si>
  <si>
    <t>BOREAS FOLLOW-ON DSP-06 CASI LAI AND CANOPY CLOSURE OF CONIFER FLUX TOWER SITES</t>
  </si>
  <si>
    <t>dsp06_casilai</t>
  </si>
  <si>
    <t>BOREAS FOLLOW-ON DSP-08 POLDER ATMOSPHERICALLY CORRECTED SURFACE PARAMETERS, SSA</t>
  </si>
  <si>
    <t>DSP08_SURFPAR</t>
  </si>
  <si>
    <t>BOREAS FOLLOW-ON DSP-09 MOSS COVER CLASSIFICATION AT THREE AREA SCALES</t>
  </si>
  <si>
    <t>dsp09_mosscover</t>
  </si>
  <si>
    <t>BOREAS FOLLOW-ON DSP-09 SASKATCHEWAN RASTER FOREST FIRE CHRONOLOGY, 1945-1996</t>
  </si>
  <si>
    <t>dsp09_sask_raster</t>
  </si>
  <si>
    <t>BOREAS FOLLOW-ON DSP-10 RECLASSIFIED REGRIDDED TM MOSAIC LAND COVER MAPS, 1994</t>
  </si>
  <si>
    <t>dsp10_reclass</t>
  </si>
  <si>
    <t>BOREAS FOLLOW-ON DSP-10 REGRIDDED FPAR AND LAI MAPS FOR 1994</t>
  </si>
  <si>
    <t>DSP10_FPAR_LAI</t>
  </si>
  <si>
    <t>BOREAS FOLLOW-ON DSP-10 REGRIDDED LAND COVER MAPS FOR 1994</t>
  </si>
  <si>
    <t>dsp10_landcover</t>
  </si>
  <si>
    <t>BOREAS FOLLOW-ON DSP-10 REGRIDDED MOSS COVER MAPS FOR 1994</t>
  </si>
  <si>
    <t>dsp10_moss_cover</t>
  </si>
  <si>
    <t>BOREAS FOLLOW-ON DSP-10 REGRIDDED NDVI MAPS FOR 1994</t>
  </si>
  <si>
    <t>dsp10_ndvi</t>
  </si>
  <si>
    <t>BOREAS FOLLOW-ON DSP-10 REGRIDDED PEATLAND MAPS</t>
  </si>
  <si>
    <t>dsp10_peatlands</t>
  </si>
  <si>
    <t>BOREAS FOLLOW-ON DSP-10 REGRIDDED TM MOSAIC LAND COVER MAPS FOR 1994</t>
  </si>
  <si>
    <t>dsp10_tm_mosaic</t>
  </si>
  <si>
    <t>BOREAS FOLLOW-ON FLX-01 NSA-OBS DERIVED DATA - NEE, GEE, AND RESPIRATION</t>
  </si>
  <si>
    <t>flx01_derived</t>
  </si>
  <si>
    <t>BOREAS FOLLOW-ON FLX-01 NSA-OBS TOWER FLUX, METEOROLOGICAL, AND SOIL TEMP. DATA</t>
  </si>
  <si>
    <t>flx01_tfx</t>
  </si>
  <si>
    <t>BOREAS FOLLOW-ON FLX-03 AREA-AVERAGED FLUX DATA FOR THE NSA AND SSA</t>
  </si>
  <si>
    <t>FLX3_AREA_AVG</t>
  </si>
  <si>
    <t>BOREAS FOLLOW-ON FLX-04 TOWER FLUX AND METEOROLOGICAL DATA FROM NSA BURN SITE</t>
  </si>
  <si>
    <t>FLX4_NSA_BURN</t>
  </si>
  <si>
    <t>BOREAS FOLLOW-ON HMET-01 LEVEL-2 GOES-8 1996 SHORTWAVE AND LONGWAVE RADIATION</t>
  </si>
  <si>
    <t>hmet01_g8_l2</t>
  </si>
  <si>
    <t>LANDSAT_MSS</t>
  </si>
  <si>
    <t>LANDSAT_TM</t>
  </si>
  <si>
    <t>LANDSAT_ETM_PLUS</t>
  </si>
  <si>
    <t>Enhanced Thematic Mapper Plus (Landsat 7)</t>
  </si>
  <si>
    <t>Landsat Thematic Mapper Imagery</t>
  </si>
  <si>
    <t>INPE_CBERS2_CCD</t>
  </si>
  <si>
    <t>INPE_CBERS2_IRM</t>
  </si>
  <si>
    <t>INPE_CBERS2_WFI</t>
  </si>
  <si>
    <t>INPE_CBERS2B_WFI</t>
  </si>
  <si>
    <t>INPE_CBERS2B_HRC</t>
  </si>
  <si>
    <t>INPE_LANDSAT1_MSS</t>
  </si>
  <si>
    <t>INPE_LANDSAT2_MSS</t>
  </si>
  <si>
    <t>INPE_LANDSAT3_MSS</t>
  </si>
  <si>
    <t>INPE_LANDSAT7_ETM</t>
  </si>
  <si>
    <t>INPE_IRS_AWIFS</t>
  </si>
  <si>
    <t>INPE_TERRA1_MODIS</t>
  </si>
  <si>
    <t>INPE_AQUA1_MODIS</t>
  </si>
  <si>
    <t>TRMM Microwave Imager (TMI) Gridded Oceanic Rainfall Product (TRMM Product 3A11) V7</t>
  </si>
  <si>
    <t>TRMM Microwave Imager (TMI) Gridded Oceanic Rainfall Product (TRMM Product 3A11)</t>
  </si>
  <si>
    <t>GES_DISC_TRMM_3A11_V7</t>
  </si>
  <si>
    <t>TRMM Microwave Imager (TMI) Level 1 Raw and Calibrated Radiance Product (TRMM Products 1B11) V7</t>
  </si>
  <si>
    <t>GES_DISC_TRMM_1B11_V7</t>
  </si>
  <si>
    <t>TRMM Microwave Imager (TMI) Level 1 Raw and Calibrated Radiance Products (TRMM Product 1B11)</t>
  </si>
  <si>
    <t>GES_DISC_TRMM_1A11_V7</t>
  </si>
  <si>
    <t>TRMM Microwave Imager (TMI) Level 1 Raw and Calibrated Radiance Products (TRMM Product 1A11)</t>
  </si>
  <si>
    <t>TRMM Microwave Imager (TMI) Level 1 Raw and Calibrated Radiance Products (TRMM Product 1A11) V7</t>
  </si>
  <si>
    <t>TRMM Microwave Imager (TMI) Level 2 Hydrometeor Profile Product (TRMM Product 2A12)</t>
  </si>
  <si>
    <t>GES_DISC_TRMM_2A12_V7</t>
  </si>
  <si>
    <t>TRMM Microwave Imager (TMI) Level 2 Hydrometeor Profile Product (TRMM Product 2A12) V7</t>
  </si>
  <si>
    <t>TRMM Microwave Imager (TMI) Level 3 Monthly 0.5 degree x 0.5 degree Profiling V7 (3A12) at GES DISC V7</t>
  </si>
  <si>
    <t>GES_DISC_TRMM_3A12_V7</t>
  </si>
  <si>
    <t>TRMM Microwave Imager (TMI) Level 3 Monthly 0.5 degree x 0.5 degree Profiling V7 (3A12) at GES DISC</t>
  </si>
  <si>
    <t>TRMM Monthly 1 x 1 Degree SSM/I Rain Data V2 (3A46) at GES DISC V2</t>
  </si>
  <si>
    <t>GES_DISC_TRMM_3A46_V2</t>
  </si>
  <si>
    <t>TRMM Monthly 1 x 1 Degree SSM/I Rain Data V2 (3A46) at GES DISC</t>
  </si>
  <si>
    <t>TRMM Precipitation Radar (PR) Gridded Rainfall Product (TRMM Product 3A25) V7</t>
  </si>
  <si>
    <t>TRMM Precipitation Radar (PR) Gridded Rainfall Product (TRMM Product 3A25)</t>
  </si>
  <si>
    <t>TRMM Precipitation Radar (PR) Gridded Surface Rain Total Product (TRMM Product 3A26) V7</t>
  </si>
  <si>
    <t>GES_DISC_TRMM_3A25_V7</t>
  </si>
  <si>
    <t>TRMM Precipitation Radar (PR) Gridded Surface Rain Total Product (TRMM Product 3A26)</t>
  </si>
  <si>
    <t>TRMM Precipitation Radar (PR) Level 1 Power and Reflectivity Products (TRMM Product 1B21) V7</t>
  </si>
  <si>
    <t>GES_DISC_TRMM_3A26_V7</t>
  </si>
  <si>
    <t>TRMM Precipitation Radar (PR) Level 1 Power and Reflectivity Products (TRMM Product 1C21) V7</t>
  </si>
  <si>
    <t>GES_DISC_TRMM_1B21_V7</t>
  </si>
  <si>
    <t>TRMM Precipitation Radar (PR) Level 1 Power and Reflectivity Products (TRMM Product 1B21)</t>
  </si>
  <si>
    <t>GES_DISC_TRMM_1C21_V7</t>
  </si>
  <si>
    <t>TRMM Precipitation Radar (PR) Level 1 Power and Reflectivity Products (TRMM Product 1C21)</t>
  </si>
  <si>
    <t>TRMM Precipitation Radar (PR) Level 2 Rain Characteristics Product (TRMM Product 2A23) V7</t>
  </si>
  <si>
    <t>TRMM Precipitation Radar (PR) Level 2 Rain Characteristics Product (TRMM Product 2A23)</t>
  </si>
  <si>
    <t>GES_DISC_TRMM_2A23_V7</t>
  </si>
  <si>
    <t>TRMM Precipitation Radar (PR) Level 2 Rainfall Rate and Profile Product (TRMM Product 2A25) V7</t>
  </si>
  <si>
    <t>TRMM Precipitation Radar (PR) Level 2 Rainfall Rate and Profile Product (TRMM Product 2A25)</t>
  </si>
  <si>
    <t>GES_DISC_TRMM_2A25_V7</t>
  </si>
  <si>
    <t>TRMM Precipitation Radar (PR) Level 2 Surface Cross-Section Product (TRMM Product 2A21) V7</t>
  </si>
  <si>
    <t>TRMM Precipitation Radar (PR) Level 2 Surface Cross-Section Product (TRMM Product 2A21)</t>
  </si>
  <si>
    <t>GES_DISC_TRMM_2A21_V7</t>
  </si>
  <si>
    <t>UARS Correlative NMC Daily Gridded Stratospheric Assimilated Data V001</t>
  </si>
  <si>
    <t>UARS Correlative UKMO Daily Gridded Stratospheric Assimilated Data V001</t>
  </si>
  <si>
    <t>UARS Cryogenic Limb Array Etalon Spectrometer (CLAES) Level 3AL V001</t>
  </si>
  <si>
    <t>GES_DISC_UARZCNMC_V001</t>
  </si>
  <si>
    <t>UARS NMC Correlative Stratospheric Assimilated V001 UARZCNMC at GES DISC</t>
  </si>
  <si>
    <t>UARS Cryogenic Limb Array Etalon Spectrometer (CLAES) Level 3AT V001</t>
  </si>
  <si>
    <t>GES_DISC_UARZCUKM_V001</t>
  </si>
  <si>
    <t>UARS UKMO Correlative Stratospheric Assimilated V001 UARZCUKM at GES DISC</t>
  </si>
  <si>
    <t>UARS Halogen Occultation Experiment (HALOE) Level 2 V001</t>
  </si>
  <si>
    <t>GES_DISC_UARCL3AL_V001</t>
  </si>
  <si>
    <t>UARS Cryogenic Limb Array Etalon Spectrometer (CLAES) Level 3AL V001 (UARCL3AL) at GES DISC</t>
  </si>
  <si>
    <t>UARS Halogen Occultation Experiment (HALOE) Level 3AT V001</t>
  </si>
  <si>
    <t>GES_DISC_UARCL3AT_V001</t>
  </si>
  <si>
    <t>UARS Cryogenic Limb Array Etalon Spectrometer (CLAES) Level 3AT V001 (UARCL3AT) at GES DISC</t>
  </si>
  <si>
    <t>UARS High Resolution Doppler Imager (HRDI) Level 3AL V001</t>
  </si>
  <si>
    <t>GES_DISC_UARHA2FN_V001</t>
  </si>
  <si>
    <t>UARS Halogen Occultation Experiment (HALOE) Level 2 V001 (UARHA2FN) at GES DISC</t>
  </si>
  <si>
    <t>UARS High Resolution Doppler Imager (HRDI) Level 3AT V001</t>
  </si>
  <si>
    <t>GES_DISC_UARHA3AT_V001</t>
  </si>
  <si>
    <t>UARS Halogen Occultation Experiment (HALOE) Level 3AT V001 (UARHA3AT) at GES DISC</t>
  </si>
  <si>
    <t>UARS Improved Stratospheric and Mesospheric Sounder (ISAMS) Level 3AL V001</t>
  </si>
  <si>
    <t>GES_DISC_UARHR3AL_V001</t>
  </si>
  <si>
    <t>BOREAS TE-01 SOILS DATA OVER THE SSA TOWER SITES IN RASTER FORMAT</t>
  </si>
  <si>
    <t>BOREAS_SOILTE1R</t>
  </si>
  <si>
    <t>BOREAS TE-01 SSA SOIL LAB DATA</t>
  </si>
  <si>
    <t>BOREAS_TE01SSLD</t>
  </si>
  <si>
    <t>BOREAS TE-01 SSA-FEN SOIL PROFILE NUTRIENT DATA</t>
  </si>
  <si>
    <t>BOREAS_TE1FENNT</t>
  </si>
  <si>
    <t>BOREAS TE-02 CONTINUOUS WOOD RESPIRATION DATA</t>
  </si>
  <si>
    <t>BOREAS_TE2WDRS2</t>
  </si>
  <si>
    <t>BOREAS TE-02 FOLIAGE RESPIRATION DATA</t>
  </si>
  <si>
    <t>BOREAS_TE2FLRSP</t>
  </si>
  <si>
    <t>BOREAS TE-02 ROOT RESPIRATION DATA</t>
  </si>
  <si>
    <t>BOREAS_TE2RTRSP</t>
  </si>
  <si>
    <t>BOREAS TE-02 STEM GROWTH &amp; SAPWOOD DATA</t>
  </si>
  <si>
    <t>BOREAS_TE2STSAP</t>
  </si>
  <si>
    <t>BOREAS TE-02 WOOD RESPIRATION DATA</t>
  </si>
  <si>
    <t>BOREAS_TE2WDRSP</t>
  </si>
  <si>
    <t>BOREAS TE-04 BRANCH BAG DATA FROM BOREAL TREE SPECIES</t>
  </si>
  <si>
    <t>BOREAS_TE04BBAG</t>
  </si>
  <si>
    <t>BOREAS TE-04 GAS EXCHANGE DATA FROM BOREAL TREE SPECIES</t>
  </si>
  <si>
    <t>BOREAS_TE04GXDA</t>
  </si>
  <si>
    <t>BOREAS TE-05 CO2 CONCENTRATION AND STABLE ISOTOPE COMPOSITION</t>
  </si>
  <si>
    <t>BOREAS_TE5AIRS</t>
  </si>
  <si>
    <t>BOREAS TE-05 DIURNAL CO2 CANOPY PROFILE DATA</t>
  </si>
  <si>
    <t>BOREAS_TE5CO2PD</t>
  </si>
  <si>
    <t>BOREAS TE-05 LEAF CARBON ISOTOPE DATA</t>
  </si>
  <si>
    <t>BOREAS_TE5LCISO</t>
  </si>
  <si>
    <t>BOREAS TE-05 LEAF GAS EXCHANGE DATA</t>
  </si>
  <si>
    <t>BOREAS_TE5LGXD</t>
  </si>
  <si>
    <t>BOREAS TE-05 SOIL RESPIRATION DATA</t>
  </si>
  <si>
    <t>BOREAS_TE5SOILR</t>
  </si>
  <si>
    <t>BOREAS TE-05 SURFACE METEOROLOGICAL &amp; RADIATION DATA</t>
  </si>
  <si>
    <t>BOREAS_TE5METD</t>
  </si>
  <si>
    <t>BOREAS TE-05 TREE RING AND CARBON ISOTOPE RATIO DATA</t>
  </si>
  <si>
    <t>BOREAS_TE5TREER</t>
  </si>
  <si>
    <t>BOREAS TE-06 1994 SOIL AND AIR TEMPERATURES IN THE NSA</t>
  </si>
  <si>
    <t>BOREAS_TE6SATNS</t>
  </si>
  <si>
    <t>BOREAS TE-06 ALLOMETRY DATA</t>
  </si>
  <si>
    <t>BOREAS_TE6ALLOM</t>
  </si>
  <si>
    <t>BOREAS TE-06 BIOMASS AND FOLIAGE AREA DATA</t>
  </si>
  <si>
    <t>BOREAS_TE6BMFLG</t>
  </si>
  <si>
    <t>BOREAS TE-06 MULTIBAND VEGETATION IMAGER DATA</t>
  </si>
  <si>
    <t>BOREAS_TE6MLTVG</t>
  </si>
  <si>
    <t>BOREAS TE-06 NPP FOR THE TOWER FLUX, CARBON EVALUATION, AND AUXILIARY SITES</t>
  </si>
  <si>
    <t>BOREAS_TE6NPP</t>
  </si>
  <si>
    <t>BOREAS TE-06 PREDAWN LEAF WATER POTENTIALS AND FOLIAGE MOISTURE CONTENT DATA</t>
  </si>
  <si>
    <t>BOREAS_TE6H2OPD</t>
  </si>
  <si>
    <t>BOREAS TE-07 DENDROLOGY DATA</t>
  </si>
  <si>
    <t>BOREAS_TE07DEND</t>
  </si>
  <si>
    <t>BOREAS TE-07 SAP FLOW DATA</t>
  </si>
  <si>
    <t>BOREAS_TE07SAPF</t>
  </si>
  <si>
    <t>BOREAS TE-08 ASPEN BARK CHEMISTRY DATA</t>
  </si>
  <si>
    <t>BOREAS_TE08BCHM</t>
  </si>
  <si>
    <t>BOREAS TE-08 ASPEN BARK SPECTRAL REFLECTANCE DATA</t>
  </si>
  <si>
    <t>BOREAS_TE08BOPT</t>
  </si>
  <si>
    <t>BOREAS TE-09 IN SITU DIURNAL GAS EXCHANGE OF NSA BOREAL FOREST STANDS</t>
  </si>
  <si>
    <t>BOREAS_TE09GXDA</t>
  </si>
  <si>
    <t>BOREAS TE-09 IN SITU UNDERSTORY SPECTRAL REFLECTANCE WITHIN THE NSA</t>
  </si>
  <si>
    <t>BOREAS_TE9SPREF</t>
  </si>
  <si>
    <t>BOREAS TE-09 LEAF BIOCHEMISTRY AVERAGES</t>
  </si>
  <si>
    <t>BOREAS_TE9BIOAV</t>
  </si>
  <si>
    <t>BOREAS TE-09 LEAF BIOCHEMISTRY POINT DATA</t>
  </si>
  <si>
    <t>BOREAS_TE9BIOPD</t>
  </si>
  <si>
    <t>BOREAS TE-09 NSA LEAF CHLOROPHYLL DENSITY DATA</t>
  </si>
  <si>
    <t>BOREAS_TE09CD</t>
  </si>
  <si>
    <t>BOREAS TE-09 PAR &amp; LEAF NITROGEN DATA FOR NSA, R1</t>
  </si>
  <si>
    <t>BOREAS_TE09PND</t>
  </si>
  <si>
    <t>BOREAS TE-09 PHOTOSYNTHETIC CAPACITY AND FOLIAGE NITROGEN DATA</t>
  </si>
  <si>
    <t>BOREAS_TE09NPD</t>
  </si>
  <si>
    <t>BOREAS TE-09 PHOTOSYNTHETIC RESPONSE DATA</t>
  </si>
  <si>
    <t>BOREAS_TE09PRD</t>
  </si>
  <si>
    <t>BOREAS TE-10 LEAF CHEMISTRY DATA</t>
  </si>
  <si>
    <t>BOREAS_TE10LFCH</t>
  </si>
  <si>
    <t>BOREAS TE-10 LEAF GAS EXCHANGE DATA</t>
  </si>
  <si>
    <t>BOREAS_TE10LGXD</t>
  </si>
  <si>
    <t>BOREAS TE-10 LEAF OPTICAL PROPERTIES FOR SSA SPECIES</t>
  </si>
  <si>
    <t>BOREAS_TE10LOPT</t>
  </si>
  <si>
    <t>BOREAS TE-10 PHOTOSYNTHETIC RESPONSE DATA</t>
  </si>
  <si>
    <t>BOREAS_TE10PRD</t>
  </si>
  <si>
    <t>BOREAS TE-11 LEAF GAS EXCHANGE MEASUREMENTS</t>
  </si>
  <si>
    <t>BOREAS_TE11LGXD</t>
  </si>
  <si>
    <t>BOREAS TE-11 SAP FLOW DATA</t>
  </si>
  <si>
    <t>BOREAS_TE11SAPF</t>
  </si>
  <si>
    <t>BOREAS TE-11 SURFACE METEOROLOGICAL DATA</t>
  </si>
  <si>
    <t>BOREAS_TE11SMET</t>
  </si>
  <si>
    <t>BOREAS TE-12 INCOMING PAR THROUGH THE FOREST CANOPY DATA</t>
  </si>
  <si>
    <t>BOREAS_TE12PARC</t>
  </si>
  <si>
    <t>BOREAS TE-12 LEAF GAS EXCHANGE DATA</t>
  </si>
  <si>
    <t>BOREAS_TE12LGEX</t>
  </si>
  <si>
    <t>BOREAS TE-12 LEAF OPTICAL DATA FOR SSA SPECIES</t>
  </si>
  <si>
    <t>BOREAS_TE12LOD</t>
  </si>
  <si>
    <t>BOREAS TE-12 SSA SHOOT GEOMETRY DATA</t>
  </si>
  <si>
    <t>BOREAS_TE12SGD</t>
  </si>
  <si>
    <t>BOREAS TE-12 SSA WATER POTENTIAL DATA</t>
  </si>
  <si>
    <t>BOREAS_TE12H2OP</t>
  </si>
  <si>
    <t>BOREAS TE-17 PRODUCTION EFFICIENCY MODEL IMAGES</t>
  </si>
  <si>
    <t>BOREAS_TE17PEM</t>
  </si>
  <si>
    <t>BOREAS TE-18 BIOMASS DENSITY IMAGE OF THE SSA</t>
  </si>
  <si>
    <t>BOREAS_BIOMDENS</t>
  </si>
  <si>
    <t>BOREAS TE-18 GEOSAIL CANOPY REFLECTANCE MODEL</t>
  </si>
  <si>
    <t>BOREAS_TE18GEOS</t>
  </si>
  <si>
    <t>BOREAS TE-18 LANDSAT TM MAXIMUM LIKELIHOOD CLASSIFICATION IMAGE OF THE NSA</t>
  </si>
  <si>
    <t>BOREAS_LTMMAXLN</t>
  </si>
  <si>
    <t>BOREAS TE-18 LANDSAT TM MAXIMUM LIKELIHOOD CLASSIFICATION IMAGE OF THE SSA</t>
  </si>
  <si>
    <t>BOREAS_LTMMAXLS</t>
  </si>
  <si>
    <t>BOREAS TE-18 LANDSAT TM PHYSICAL CLASSIFICATION IMAGE OF THE NSA</t>
  </si>
  <si>
    <t>BOREAS_LTMPHYSN</t>
  </si>
  <si>
    <t>BOREAS TE-18 LANDSAT TM PHYSICAL CLASSIFICATION IMAGE OF THE SSA</t>
  </si>
  <si>
    <t>BOREAS_LTMPHYSS</t>
  </si>
  <si>
    <t>BOREAS TE-18, 60-M, RADIOMETRICALLY RECTIFIED LANDSAT TM IMAGERY</t>
  </si>
  <si>
    <t>BOREAS_TE18LS60</t>
  </si>
  <si>
    <t>BOREAS TE-19 ECOSYSTEM CARBON BALANCE MODEL</t>
  </si>
  <si>
    <t>BOREAS_TE19MODL</t>
  </si>
  <si>
    <t>BOREAS TE-20 NSA SOIL LAB DATA</t>
  </si>
  <si>
    <t>BOREAS_TE20SLDN</t>
  </si>
  <si>
    <t>BOREAS TE-20 SITE CHARACTERISTICS DATA</t>
  </si>
  <si>
    <t>BOREAS_TE20SITE</t>
  </si>
  <si>
    <t>BOREAS TE-20 SOILS DATA OVER THE NSA-MSA AND TOWER SITES IN RASTER FORMAT</t>
  </si>
  <si>
    <t>BOREAS_SOILT20R</t>
  </si>
  <si>
    <t>BOREAS TE-20 SOILS DATA OVER THE NSA-MSA AND TOWER SITES IN VECTOR FORMAT</t>
  </si>
  <si>
    <t>BOREAS_SOILT20V</t>
  </si>
  <si>
    <t>BOREAS TE-20 SUPPLEMENTARY SITE INFORMATION FOR NSA TOWER SITES</t>
  </si>
  <si>
    <t>BOREAS_TE20SUPP</t>
  </si>
  <si>
    <t>BOREAS TE-21 DAILY SURFACE METEOROLOGICAL DATA</t>
  </si>
  <si>
    <t>BOREAS_TE21SMET</t>
  </si>
  <si>
    <t>BOREAS TE-22 ALLOMETRIC FOREST SURVEY DATA</t>
  </si>
  <si>
    <t>BOREAS_TE22ALLM</t>
  </si>
  <si>
    <t>BOREAS TE-22 TREE RING DATA</t>
  </si>
  <si>
    <t>BOREAS_TE22RING</t>
  </si>
  <si>
    <t>BOREAS TE-23 CANOPY ARCHITECTURE AND SPECTRAL DATA FROM HEMISPHERICAL PHOTOS</t>
  </si>
  <si>
    <t>BOREAS_TE23ARCH</t>
  </si>
  <si>
    <t>BOREAS TE-23 MAP PLOT DATA</t>
  </si>
  <si>
    <t>BOREAS_TE23MAPP</t>
  </si>
  <si>
    <t>BOREAS TF-01 SSA-OA SOIL CHARACTERISTICS DATA</t>
  </si>
  <si>
    <t>BOREAS_TF01SOIL</t>
  </si>
  <si>
    <t>BOREAS TF-01 SSA-OA TOWER FLUX, METEOROLOGICAL, AND SOIL TEMPERATURE DATA</t>
  </si>
  <si>
    <t>BOREAS_TF01TFLX</t>
  </si>
  <si>
    <t>BOREAS TF-01 SSA-OA UNDERSTORY FLUX, METEOROLOGICAL, AND SOIL TEMPERATURE DATA</t>
  </si>
  <si>
    <t>BOREAS_TF01UFLX</t>
  </si>
  <si>
    <t>BOREAS TF-01 SSA-OA WEEKLY TOWER CH4 AND N2O FLUX</t>
  </si>
  <si>
    <t>BOREAS_TF1CH4</t>
  </si>
  <si>
    <t>BOREAS TF-02 SSA-OA TETHERSONDE METEOROLOGICAL AND OZONE DATA</t>
  </si>
  <si>
    <t>BOREAS_TF2MET</t>
  </si>
  <si>
    <t>BOREAS TF-02 SSA-OA TOWER FLUX, METEOROLOGICAL, AND PRECIPITATION DATA</t>
  </si>
  <si>
    <t>BOREAS_TF02TFLX</t>
  </si>
  <si>
    <t>BOREAS TF-03 AUTOMATED CHAMBER CO2 FLUX DATA FROM THE NSA-OBS</t>
  </si>
  <si>
    <t>BOREAS_TF3ACCO2</t>
  </si>
  <si>
    <t>BOREAS TF-03 NSA-OBS TOWER FLUX, METEOROLOGICAL, AND SOIL TEMPERATURE DATA</t>
  </si>
  <si>
    <t>BOREAS_TF3TFLXD</t>
  </si>
  <si>
    <t>BOREAS TF-04 CO2 AND CH4 CHAMBER FLUX DATA FROM THE SSA</t>
  </si>
  <si>
    <t>BOREAS_TF4SSAFX</t>
  </si>
  <si>
    <t>BOREAS TF-04 CO2 AND CH4 SOIL PROFILE DATA FROM THE SSA</t>
  </si>
  <si>
    <t>BOREAS_TF4SSASP</t>
  </si>
  <si>
    <t>BOREAS TF-04 SSA-YJP TOWER FLUX, METEOROLOGICAL, AND CANOPY CONDITION DATA, R1</t>
  </si>
  <si>
    <t>BOREAS_TF04FLUX</t>
  </si>
  <si>
    <t>BOREAS TF-05 TOWER FLUX &amp; METEOROLOGICAL DATA</t>
  </si>
  <si>
    <t>BOREAS_TF5TFLXD</t>
  </si>
  <si>
    <t>BOREAS TF-06 SSA-YA SURFACE ENERGY FLUX AND METEOROLOGICAL DATA</t>
  </si>
  <si>
    <t>BOREAS_TF6FXMET</t>
  </si>
  <si>
    <t>BOREAS TF-07 SSA-OBS TOWER FLUX AND METEOROLOGICAL DATA</t>
  </si>
  <si>
    <t>BOREAS_TF07FLUX</t>
  </si>
  <si>
    <t>BOREAS TF-08 NSA-OJP AND SSA-OBS CEILOMETER DATA</t>
  </si>
  <si>
    <t>BOREAS_TF08CEIL</t>
  </si>
  <si>
    <t>BOREAS TF-08 NSA-OJP TOWER FLUX, METEOROLOGICAL, AND SOIL TEMPERATURE DATA</t>
  </si>
  <si>
    <t>BOREAS_TF08TFLX</t>
  </si>
  <si>
    <t>BOREAS TF-09 SSA-OBS BRANCH LEVEL FLUX DATA</t>
  </si>
  <si>
    <t>BOREAS_TF9BRFLX</t>
  </si>
  <si>
    <t>BOREAS TF-09 SSA-OBS TOWER FLUX, METEOROLOGICAL, AND SOIL TEMPERATURE DATA</t>
  </si>
  <si>
    <t>BOREAS_TF9TFLXD</t>
  </si>
  <si>
    <t>BOREAS TF-10 NSA-FEN TOWER FLUX AND METEOROLOGICAL DATA</t>
  </si>
  <si>
    <t>BOREAS_TF10FXMT</t>
  </si>
  <si>
    <t>BOREAS TF-10 NSA-YJP TOWER FLUX, METEOROLOGICAL, AND POROMETRY DATA</t>
  </si>
  <si>
    <t>BOREAS_TF10FLUX</t>
  </si>
  <si>
    <t>BOREAS TF-11 BIOMASS DATA OVER THE SSA-FEN</t>
  </si>
  <si>
    <t>BOREAS_TF11BIOM</t>
  </si>
  <si>
    <t>BOREAS TF-11 CO2 AND CH4 CONCENTRATION DATA FROM THE SSA-FEN</t>
  </si>
  <si>
    <t>BOREAS_TF11CONC</t>
  </si>
  <si>
    <t>BOREAS TF-11 CO2 AND CH4 FLUX DATA FROM THE SSA-FEN</t>
  </si>
  <si>
    <t>BOREAS_TF11FLUX</t>
  </si>
  <si>
    <t>BOREAS TF-11 DECOMPOSITION DATA OVER THE SSA-FEN</t>
  </si>
  <si>
    <t>BOREAS_TF11DCOM</t>
  </si>
  <si>
    <t>BOREAS TF-11 SSA FEN 1996 WATER SURFACE FILM CAPPING DATA</t>
  </si>
  <si>
    <t>BOREAS_TF11SFLM</t>
  </si>
  <si>
    <t>BOREAS TF-11 SSA FEN LEAF GAS EXCHANGE DATA</t>
  </si>
  <si>
    <t>BOREAS_TF11LEAF</t>
  </si>
  <si>
    <t>BOREAS TF-11 SSA FEN SOIL SURFACE CO2 FLUX DATA</t>
  </si>
  <si>
    <t>BOREAS_TF11SOIL</t>
  </si>
  <si>
    <t>BOREAS TF-11 SSA-FEN 1995 LEAF AREA INDEX DATA</t>
  </si>
  <si>
    <t>BOREAS_TF11LAI</t>
  </si>
  <si>
    <t>BOREAS TF-11 SSA-FEN TOWER FLUX AND METEOROLOGICAL DATA</t>
  </si>
  <si>
    <t>BOREAS_TF11TFX</t>
  </si>
  <si>
    <t>BOREAS TGB-01 CH4 &amp; CO2 CHAMBER FLUX DATA: NSA</t>
  </si>
  <si>
    <t>BOREAS_TGB1CCFD</t>
  </si>
  <si>
    <t>BOREAS TGB-01 CH4 CONCENTRATION AND FLUX DATA FROM NSA TOWER SITES</t>
  </si>
  <si>
    <t>BOREAS_TGB1CFD</t>
  </si>
  <si>
    <t>BOREAS TGB-01 SF6 CHAMBER FLUX DATA: NSA</t>
  </si>
  <si>
    <t>BOREAS_TGB1SFD</t>
  </si>
  <si>
    <t>BOREAS TGB-01 SOIL CH4 AND CO2 PROFILE DATA FROM NSA TOWER SITES</t>
  </si>
  <si>
    <t>BOREAS_TGB1CCSD</t>
  </si>
  <si>
    <t>BOREAS TGB-01/TGB-03 CH4 CHAMBER FLUX DATA: NSA FEN</t>
  </si>
  <si>
    <t>BOREAS_TGBFENFX</t>
  </si>
  <si>
    <t>BOREAS TGB-01/TGB-03 NEE DATA OVER THE NSA FEN</t>
  </si>
  <si>
    <t>BOREAS_TGBFENNE</t>
  </si>
  <si>
    <t>BOREAS TGB-01/TGB-03 WATER TABLE AND PEAT TEMPERATURE DATA OVER THE NSA</t>
  </si>
  <si>
    <t>BOREAS_TGB3WD</t>
  </si>
  <si>
    <t>BOREAS TGB-03 CH4 AND CO2 CHAMBER FLUX OVER NSA UPLAND SITES</t>
  </si>
  <si>
    <t>BOREAS_TGB3COFD</t>
  </si>
  <si>
    <t>BOREAS TGB-03 DISSOLVED ORGANIC CARBON DATA FROM THE NSA</t>
  </si>
  <si>
    <t>BOREAS_TGB03DOC</t>
  </si>
  <si>
    <t>BOREAS TGB-03 PLANT SPECIES COMPOSITION DATA OVER THE NSA FEN</t>
  </si>
  <si>
    <t>BOREAS_TGB3PLSP</t>
  </si>
  <si>
    <t>BOREAS TGB-04 NSA-BVP TOWER FLUX AND METEOROLOGICAL DATA</t>
  </si>
  <si>
    <t>BOREAS_TGB4FLUX</t>
  </si>
  <si>
    <t>BOREAS TGB-04 WATER AND SEDIMENT TEMPERATURE DATA OVER THE NSA-BP (BEAVER POND)</t>
  </si>
  <si>
    <t>BOREAS_TGB4WSED</t>
  </si>
  <si>
    <t>BOREAS TGB-05 BIOGENIC SOIL EMISSIONS OF NO AND NITROUS OXIDE</t>
  </si>
  <si>
    <t>BOREAS_TGB5NNFD</t>
  </si>
  <si>
    <t>BOREAS TGB-05 CO2, CH4, AND CO CHAMBER FLUX DATA OVER THE NSA</t>
  </si>
  <si>
    <t>BOREAS_TGB5CFLX</t>
  </si>
  <si>
    <t>BOREAS TGB-05 DISSOLVED ORGANIC CARBON CONCENTRATIONS FROM NSA BEAVER PONDS</t>
  </si>
  <si>
    <t>BOREAS_TGB5DOCD</t>
  </si>
  <si>
    <t>BOREAS TGB-05 FIRE HISTORY OF MANITOBA 1980 TO 1991 IN RASTER FORMAT</t>
  </si>
  <si>
    <t>BOREAS_FHSTMANR</t>
  </si>
  <si>
    <t>BOREAS TGB-05 FIRE HISTORY OF MANITOBA 1980 TO 1991 IN VECTOR FORMAT</t>
  </si>
  <si>
    <t>RSS MICROWAVE OPTIMALLY INTERPOLATED SEA SURFACE TEMPERATURE</t>
  </si>
  <si>
    <t>SEDIMENT ANALYSIS NETWORK FOR DECISION SUPPORT (SANDS) LANDSAT GEOTIFF V1</t>
  </si>
  <si>
    <t>slgeo</t>
  </si>
  <si>
    <t>Sediment Analysis Network for Decision Support (SANDS) Landsat Geotiff</t>
  </si>
  <si>
    <t>SEDIMENT ANALYSIS NETWORK FOR DECISION SUPPORT (SANDS) MODIS GEOTIFF V1</t>
  </si>
  <si>
    <t>smgeo</t>
  </si>
  <si>
    <t>Sediment Analysis Network for Decision Support (SANDS) MODIS GeoTIFF</t>
  </si>
  <si>
    <t>SEDIMENT ANALYSIS NETWORK FOR DECISION SUPPORT (SANDS) MODIS GULF SUBSETTED V1</t>
  </si>
  <si>
    <t>smsub</t>
  </si>
  <si>
    <t>Sediment Analysis Network for Decision Support (SANDS) MODIS Gulf Subsetted</t>
  </si>
  <si>
    <t>TC4 AMPR BRIGHTNESS TEMPERATURE (TB) V1</t>
  </si>
  <si>
    <t>tc4ampr</t>
  </si>
  <si>
    <t>TC4 AMPR Brightness Temperature (TB)</t>
  </si>
  <si>
    <t>TC4 COSTA RICA LIGHTNING V1</t>
  </si>
  <si>
    <t>tc4crlit</t>
  </si>
  <si>
    <t>TC4 Costa Rica Lightning</t>
  </si>
  <si>
    <t>TCSP AEROSONDE V1</t>
  </si>
  <si>
    <t>tcspaero</t>
  </si>
  <si>
    <t>TCSP Aerosonde</t>
  </si>
  <si>
    <t>TCSP AMPR BRIGHTNESS TEMPERATURE (TB) V2</t>
  </si>
  <si>
    <t>tcspampr</t>
  </si>
  <si>
    <t>TCSP AMPR Brightness Temperature (TB)</t>
  </si>
  <si>
    <t>TCSP CLOUD RADAR SYSTEM (CRS) V1</t>
  </si>
  <si>
    <t>tcspcrs</t>
  </si>
  <si>
    <t>TCSP Cloud Radar System (CRS)</t>
  </si>
  <si>
    <t>TCSP ER-2 DOPPLER RADAR (EDOP) V1</t>
  </si>
  <si>
    <t>tcspedop</t>
  </si>
  <si>
    <t>TCSP ER-2 Doppler Radar (EDOP)</t>
  </si>
  <si>
    <t>TCSP ER-2 LIGHTNING INSTRUMENT PACKAGE (LIP) V1</t>
  </si>
  <si>
    <t>tcsplip</t>
  </si>
  <si>
    <t>TCSP ER-2 Lightning Instrument Package (LIP)</t>
  </si>
  <si>
    <t>TCSP ER-2 MICROWAVE TEMPERATURE PROFILER (MTP) V1</t>
  </si>
  <si>
    <t>tcspmtp</t>
  </si>
  <si>
    <t>TCSP ER-2 MODIS AIRBORNE SIMULATOR (MAS) V1</t>
  </si>
  <si>
    <t>tcspmas</t>
  </si>
  <si>
    <t>TCSP ER-2 MODIS Airborne Simulator (MAS)</t>
  </si>
  <si>
    <t>TCSP GOES 11 RAPID SCAN WINDS V1</t>
  </si>
  <si>
    <t>tcspgrsw</t>
  </si>
  <si>
    <t>TCSP GOES 11 Rapid Scan Winds</t>
  </si>
  <si>
    <t>TCSP GOES VISIBLE AND INFRARED IMAGES V1</t>
  </si>
  <si>
    <t>tcspgoes</t>
  </si>
  <si>
    <t>TCSP GOES Visible and Infrared Images</t>
  </si>
  <si>
    <t>TCSP HIGH ALTITUDE MMIC SOUNDING RADIOMETER (HAMSR) V1</t>
  </si>
  <si>
    <t>tcsphamsr</t>
  </si>
  <si>
    <t>TCSP High Altitude MMIC Sounding Radiometer (HAMSR)</t>
  </si>
  <si>
    <t>TCSP MISSION REPORTS V1</t>
  </si>
  <si>
    <t>tcspmisrep</t>
  </si>
  <si>
    <t>TCSP Mission Reports</t>
  </si>
  <si>
    <t>TCSP TICOSONDE-AURA 2005 V1</t>
  </si>
  <si>
    <t>tcsptico</t>
  </si>
  <si>
    <t>TCSP Ticosonde-Aura 2005</t>
  </si>
  <si>
    <t>TRMM LBA (LARGE SCALE BIOSPHERE-ATMOSPHERE) EXPERIMENT (AMPR) V1</t>
  </si>
  <si>
    <t>amprtblba</t>
  </si>
  <si>
    <t>TRMM-LBA (Large Scale Biosphere-Atmosphere) Experiment</t>
  </si>
  <si>
    <t>TRMM MICROWAVE IMAGER (TMI) WENTZ OCEAN PRODUCTS V3</t>
  </si>
  <si>
    <t>tmiwop</t>
  </si>
  <si>
    <t>TRMM Microwave Imager Ocean Products</t>
  </si>
  <si>
    <t>TRMM-LBA LIGHTNING INSTRUMENT PACKAGE (LIP) V1</t>
  </si>
  <si>
    <t>trmlbalip</t>
  </si>
  <si>
    <t>TRMM-LBA Lightning Instrument Package (LIP)</t>
  </si>
  <si>
    <t>US COMPOSITE LIGHTNING DAILY TOTAL FROM NATL LIGHTNING NETWORK V1</t>
  </si>
  <si>
    <t>daylightn</t>
  </si>
  <si>
    <t>US Composite Lightning Daily Total From National Lightning Network</t>
  </si>
  <si>
    <t>VAISALA US NLDN LIGHTNING FLASH DATA V2</t>
  </si>
  <si>
    <t>vaiconus</t>
  </si>
  <si>
    <t>Vaisala US NLDN Lightning Flash Data</t>
  </si>
  <si>
    <t>ACOS GOSAT/TANSO-FTS Level 2 Full Physics Standard Product V002</t>
  </si>
  <si>
    <t>GES_DISC_ACOS_L2S_V002</t>
  </si>
  <si>
    <t>ACOS GOSAT/TANSO-FTS Level 2 Full Physics Standard Product</t>
  </si>
  <si>
    <t>AIRS/Aqua Level 1B AMSU (A1/A2) geolocated and calibrated brightness temperatures V005</t>
  </si>
  <si>
    <t>GES_DISC_AIRABRAD_V005</t>
  </si>
  <si>
    <t>AIRS/Aqua Level 1B AMSU (A1/A2) geolocated and calibrated brightness temperatures V005 (AIRABRAD) at GES DISC</t>
  </si>
  <si>
    <t>AIRS/Aqua Level 1B Calibration subset V005</t>
  </si>
  <si>
    <t>GES_DISC_AIRXBCAL_V005</t>
  </si>
  <si>
    <t>AIRS/Aqua Level 1B Calibration subset V005 (AIRXBCAL) at GES DISC</t>
  </si>
  <si>
    <t>AIRS/Aqua Level 1B HSB geolocated and calibrated brightness temperatures V005</t>
  </si>
  <si>
    <t>GES_DISC_AIRHBRAD_V005</t>
  </si>
  <si>
    <t>AIRS/Aqua Level 1B HSB geolocated and calibrated brightness temperatures V005 (AIRHBRAD) at GES DISC</t>
  </si>
  <si>
    <t>AIRS/Aqua Level 1B Infrared (IR) geolocated and calibrated radiances V005</t>
  </si>
  <si>
    <t>GES_DISC_AIRIBRAD_V005</t>
  </si>
  <si>
    <t>AIRS/Aqua Level 1B Infrared (IR) geolocated and calibrated radiances V005 (AIRIBRAD) at GES DISC</t>
  </si>
  <si>
    <t>AIRS/Aqua Level 1B Infrared (IR) quality assurance subset V005</t>
  </si>
  <si>
    <t>GES_DISC_AIRIBQAP_V005</t>
  </si>
  <si>
    <t>AIRS/Aqua Level 1B Infrared (IR) quality assurance subset V005 (AIRIBQAP) at GES DISC</t>
  </si>
  <si>
    <t>AIRS/Aqua Level 1B Visible/Near Infrared (VIS/NIR) geolocated and calibrated radiances V005</t>
  </si>
  <si>
    <t>GES_DISC_AIRVBRAD_V005</t>
  </si>
  <si>
    <t>AIRS/Aqua Level 1B Visible/Near Infrared (VIS/NIR) geolocated and calibrated radiances V005 (AIRVBRAD) at GES DISC</t>
  </si>
  <si>
    <t>AIRS/Aqua Level 1B Visible/Near Infrared (VIS/NIR) quality assurance subset V005</t>
  </si>
  <si>
    <t>GES_DISC_AIRVBQAP_V005</t>
  </si>
  <si>
    <t>AIRS/Aqua Level 1B Visible/Near Infrared (VIS/NIR) quality assurance subset V005 (AIRVBQAP) at GES DISC</t>
  </si>
  <si>
    <t>AIRS/Aqua Level 2 CO2 in the free troposphere (AIRS+AMSU) V005</t>
  </si>
  <si>
    <t>GES_DISC_AIRX2STC_V005</t>
  </si>
  <si>
    <t>AIRS/Aqua Level 2 CO2 in the free troposphere (AIRS+AMSU)</t>
  </si>
  <si>
    <t>AIRS/Aqua Level 2 CO2 support retrieval (AIRS+AMSU) V005</t>
  </si>
  <si>
    <t>GES_DISC_AIRX2SPC_V005</t>
  </si>
  <si>
    <t>AIRS/Aqua Level 2 CO2 support retrieval (AIRS+AMSU)</t>
  </si>
  <si>
    <t>AIRS/Aqua Level 2 Cloud-cleared infrared radiances (AIRS+AMSU) V005</t>
  </si>
  <si>
    <t>GES_DISC_AIRI2CCF_V005</t>
  </si>
  <si>
    <t>AIRS/Aqua Level 2 Cloud-cleared infrared radiances (AIRS+AMSU) V005 (AIRI2CCF) at GES DISC</t>
  </si>
  <si>
    <t>AIRS/Aqua Level 2 Cloud-cleared infrared radiances (AIRS+AMSU+HSB) V005</t>
  </si>
  <si>
    <t>GES_DISC_AIRH2CCF_V005</t>
  </si>
  <si>
    <t>AIRS/Aqua Level 2 Cloud-cleared infrared radiances (AIRS+AMSU+HSB) V005 (AIRH2CCF) at GES DISC</t>
  </si>
  <si>
    <t>AIRS/Aqua Level 2 Cloud-cleared infrared radiances (AIRS-only) V005</t>
  </si>
  <si>
    <t>GES_DISC_AIRS2CCF_V005</t>
  </si>
  <si>
    <t>AIRS/Aqua Level 2 Cloud-cleared infrared radiances (AIRS-only) V005 (AIRS2CCF) at GES DISC</t>
  </si>
  <si>
    <t>AIRS/Aqua Level 2 Standard physical retrieval (AIRS+AMSU) V005</t>
  </si>
  <si>
    <t>GES_DISC_AIRX2RET_V005</t>
  </si>
  <si>
    <t>AIRS/Aqua Level 2 Standard physical retrieval (AIRS+AMSU) V005 (AIRX2RET) at GES DISC</t>
  </si>
  <si>
    <t>AIRS/Aqua Level 2 Standard physical retrieval (AIRS+AMSU+HSB) V005</t>
  </si>
  <si>
    <t>GES_DISC_AIRH2RET_V005</t>
  </si>
  <si>
    <t>AIRS/Aqua Level 2 Standard physical retrieval (AIRS+AMSU+HSB) V005 (AIRH2RET) at GES DISC</t>
  </si>
  <si>
    <t>AIRS/Aqua Level 2 Standard physical retrieval (AIRS-only) V005</t>
  </si>
  <si>
    <t>GES_DISC_AIRS2RET_V005</t>
  </si>
  <si>
    <t>AIRS/Aqua Level 2 Standard physical retrieval (AIRS-only) V005 (AIRS2RET) at GES DISC</t>
  </si>
  <si>
    <t>AIRS/Aqua Level 2 Support retrieval (AIRS+AMSU) V005</t>
  </si>
  <si>
    <t>GES_DISC_AIRX2SUP_V005</t>
  </si>
  <si>
    <t>AIRS/Aqua Level 2 Support retrieval (AIRS+AMSU) V005 (AIRX2SUP) at GES DISC</t>
  </si>
  <si>
    <t>AIRS/Aqua Level 2 Support retrieval (AIRS+AMSU+HSB) V005</t>
  </si>
  <si>
    <t>GES_DISC_AIRH2SUP_V005</t>
  </si>
  <si>
    <t>AIRS/Aqua Level 2 Support retrieval (AIRS+AMSU+HSB) V005 (AIRH2SUP) at GES DISC</t>
  </si>
  <si>
    <t>AIRS/Aqua Level 2 Support retrieval (AIRS-only) V005</t>
  </si>
  <si>
    <t>GES_DISC_AIRS2SUP_V005</t>
  </si>
  <si>
    <t>AIRS/Aqua Level 2 Support retrieval (AIRS-only) V005 (AIRS2SUP) at GES DISC</t>
  </si>
  <si>
    <t>AIRS/Aqua Level 2G Precipitation Estimate V005</t>
  </si>
  <si>
    <t>GES_DISC_AIRG2SSD_V005</t>
  </si>
  <si>
    <t>AIRS/Aqua Level 2G Precipitation Estimate</t>
  </si>
  <si>
    <t>AIRS/Aqua Level 3 8-day CO2 in the free troposphere (AIRS+AMSU) V005</t>
  </si>
  <si>
    <t>GES_DISC_AIRX3C28_V005</t>
  </si>
  <si>
    <t>AIRS/Aqua Level 3, 8-day, CO2 in the free troposphere (AIRS+AMSU) V005 (AIRX3C28) at GES DISC</t>
  </si>
  <si>
    <t>AIRS/Aqua Level 3 8-day standard physical retrieval (AIRS+AMSU) V005</t>
  </si>
  <si>
    <t>GES_DISC_AIRX3ST8_V005</t>
  </si>
  <si>
    <t>AIRS/Aqua Level 3 8-day standard physical retrieval (AIRS+AMSU) V005 (AIRX3ST8) at GES DISC</t>
  </si>
  <si>
    <t>AIRS/Aqua Level 3 8-day standard physical retrieval (AIRS+AMSU+HSB) V005</t>
  </si>
  <si>
    <t>GES_DISC_AIRH3ST8_V005</t>
  </si>
  <si>
    <t>AIRS/Aqua Level 3 8-day standard physical retrieval (AIRS+AMSU+HSB) V005 (AIRH3ST8) at GES DISC</t>
  </si>
  <si>
    <t>AIRS/Aqua Level 3 8-day standard physical retrieval (AIRS-only) V005</t>
  </si>
  <si>
    <t>GES_DISC_AIRS3ST8_V005</t>
  </si>
  <si>
    <t>AIRS/Aqua Level 3 8-day standard physical retrieval (AIRS-only) V005 (AIRS3ST8) at GES DISC</t>
  </si>
  <si>
    <t>AIRS/Aqua Level 3 Daily CO2 in the free troposphere (AIRS+AMSU) V005</t>
  </si>
  <si>
    <t>GES_DISC_AIRX3C2D_V005</t>
  </si>
  <si>
    <t>AIRS/Aqua Level 3 daily CO2 in the free troposphere (AIRS+AMSU) V005 (AIRX3C2D) at GES DISC</t>
  </si>
  <si>
    <t>AIRS/Aqua Level 3 Daily standard physical retrieval (AIRS+AMSU) V005</t>
  </si>
  <si>
    <t>GES_DISC_AIRX3STD_V005</t>
  </si>
  <si>
    <t>AIRS/Aqua Level 3 Daily standard physical retrieval (AIRS+AMSU) V005 (AIRX3STD) at GES DISC</t>
  </si>
  <si>
    <t>AIRS/Aqua Level 3 Daily standard physical retrieval (AIRS+AMSU+HSB) V005</t>
  </si>
  <si>
    <t>GES_DISC_AIRH3STD_V005</t>
  </si>
  <si>
    <t>AIRS/Aqua Level 3 Daily standard physical retrieval (AIRS+AMSU+HSB) V005 (AIRH3STD) at GES DISC</t>
  </si>
  <si>
    <t>AIRS/Aqua Level 3 Daily standard physical retrieval (AIRS-only) V005</t>
  </si>
  <si>
    <t>GES_DISC_AIRS3STD_V005</t>
  </si>
  <si>
    <t>AIRS/Aqua Level 3 Daily standard physical retrieval (AIRS-only) V005 (AIRS3STD) at GES DISC</t>
  </si>
  <si>
    <t>AIRS/Aqua Level 3 Monthly CO2 in the free troposphere (AIRS+AMSU) V005</t>
  </si>
  <si>
    <t>GES_DISC_AIRX3C2M_V005</t>
  </si>
  <si>
    <t>AIRS/Aqua Level 3 Monthly CO2 in the free troposphere (AIRS+AMSU) V005 (AIRX3C2M) at GES DISC</t>
  </si>
  <si>
    <t>AIRS/Aqua Level 3 Monthly quantization in physical units (AIRS+AMSU) V005</t>
  </si>
  <si>
    <t>GES_DISC_AIRX3QPM_V005</t>
  </si>
  <si>
    <t>AIRS/Aqua Level 3 Monthly quantization in physical units (AIRS+AMSU) V005 (AIRX3QPM) at GES DISC</t>
  </si>
  <si>
    <t>AIRS/Aqua Level 3 Monthly quantization in physical units (AIRS+AMSU+HSB) V005</t>
  </si>
  <si>
    <t>GES_DISC_AIRH3QPM_V005</t>
  </si>
  <si>
    <t>AIRS/Aqua Level 3 Monthly quantization in physical units (AIRS+AMSU+HSB) V005 (AIRH3QPM) at GES DISC</t>
  </si>
  <si>
    <t>AIRS/Aqua Level 3 Monthly quantization in physical units (AIRS-only) V005</t>
  </si>
  <si>
    <t>GES_DISC_AIRS3QPM_V005</t>
  </si>
  <si>
    <t>AIRS/Aqua Level 3 Monthly quantization in physical units (AIRS-only) V005 (AIRS3QPM) at GES DISC</t>
  </si>
  <si>
    <t>AIRS/Aqua Level 3 Monthly standard physical retrieval (AIRS+AMSU) V005</t>
  </si>
  <si>
    <t>GES_DISC_AIRX3STM_V005</t>
  </si>
  <si>
    <t>AIRS/Aqua Level 3 Monthly standard physical retrieval (AIRS+AMSU) V005 (AIRX3STM) at GES DISC</t>
  </si>
  <si>
    <t>AIRS/Aqua Level 3 Monthly standard physical retrieval (AIRS+AMSU+HSB) V005</t>
  </si>
  <si>
    <t>GES_DISC_AIRH3STM_V005</t>
  </si>
  <si>
    <t>ASTER Expedited L1B Registered Radiance at the Sensor V003</t>
  </si>
  <si>
    <t>SAFARI 2000 LEAF AREA MEASUREMENTS AT THE MONGU TOWER SITE, ZAMBIA, 2000-2002</t>
  </si>
  <si>
    <t>s2k_lai-2000</t>
  </si>
  <si>
    <t>SAFARI 2000 LEAF MEASUREMENTS OF DOMINANT TREES, KALAHARI SITES, WET SEASON 2000</t>
  </si>
  <si>
    <t>s2k_kt_leaf_meas</t>
  </si>
  <si>
    <t>MISR Level 1B1 Radiance Data V002</t>
  </si>
  <si>
    <t>MISR Level 3 Component Global Aerosol Regional public Product covering a day V002</t>
  </si>
  <si>
    <t>MISR Level 3 Component Global Aerosol Regional public Product covering a month V002</t>
  </si>
  <si>
    <t>MISR Level 3 Component Global Aerosol product in netCDF format covering a day V004</t>
  </si>
  <si>
    <t>MISR Level 3 Component Global Aerosol product in netCDF format covering a month V004</t>
  </si>
  <si>
    <t>MISR Level 3 Component Global Aerosol product in netCDF format covering a year V004</t>
  </si>
  <si>
    <t>MISR Level 3 Component Global Aerosol seasonal product in netCDF format V004</t>
  </si>
  <si>
    <t>MISR Level 3 Component Global Land Regional public Product covering a day V002</t>
  </si>
  <si>
    <t>MISR Level 3 Component Global Land Regional public Product covering a month V002</t>
  </si>
  <si>
    <t>MISR Level 3 Component Global Land product in netCDF format covering a day V004</t>
  </si>
  <si>
    <t>MISR Level 3 Component Global Land product in netCDF format covering a month V004</t>
  </si>
  <si>
    <t>MISR Level 3 Component Global Land product in netCDF format covering a year V004</t>
  </si>
  <si>
    <t>MISR Level 3 Component Global Land seasonal product in netCDF format V004</t>
  </si>
  <si>
    <t>MISR Level 3 FIRSTLOOK Component Global Aerosol Product covering a day V002</t>
  </si>
  <si>
    <t>MISR Level 3 FIRSTLOOK Component Global Aerosol Product covering a month V002</t>
  </si>
  <si>
    <t>MISR Level 3 FIRSTLOOK Component Global Albedo product covering a day V002</t>
  </si>
  <si>
    <t>MISR Level 3 FIRSTLOOK Component Global Albedo product covering a month V002</t>
  </si>
  <si>
    <t>MISR Level 3 FIRSTLOOK Component Global Land Product covering a month V002</t>
  </si>
  <si>
    <t>MISR Level 2 Aerosol Data Version 2</t>
  </si>
  <si>
    <t>MISR Level 2 Surface parameters V002</t>
  </si>
  <si>
    <t>MIL2ASLS2</t>
  </si>
  <si>
    <t>MISR Level 2 Land Surface Data Version 2</t>
  </si>
  <si>
    <t>MISR Level 3 Component Global Aerosol Product covering a day V004</t>
  </si>
  <si>
    <t>MIL3DAE4</t>
  </si>
  <si>
    <t>MISR Level 3 Component Global Aerosol Product covering a month V004</t>
  </si>
  <si>
    <t>MIL3MAE4</t>
  </si>
  <si>
    <t>NPP_SCH</t>
  </si>
  <si>
    <t>NPP BOREAL FOREST: SIBERIAN SCOTS PINE FORESTS, RUSSIA, 1968-1974</t>
  </si>
  <si>
    <t>NPP_SSP</t>
  </si>
  <si>
    <t>NPP BOREAL FOREST: SUPERIOR NATIONAL FOREST, U.S.A., 1983-1984</t>
  </si>
  <si>
    <t>NPP_SNF</t>
  </si>
  <si>
    <t>NPP CROPLAND: GRIDDED ESTIMATES FOR THE CENTRAL U.S.A., 1982-1996</t>
  </si>
  <si>
    <t>npp_cropland</t>
  </si>
  <si>
    <t>NPP GRASSLAND: BADKHYZ, TURKMENISTAN, 1948-1982</t>
  </si>
  <si>
    <t>NPP_BDK</t>
  </si>
  <si>
    <t>NPP GRASSLAND: BEACON HILL, U.K., 1972-1973</t>
  </si>
  <si>
    <t>BCN_NPP</t>
  </si>
  <si>
    <t>NPP GRASSLAND: BRIDGER, U.S.A., 1970-1973</t>
  </si>
  <si>
    <t>BRD_NPP</t>
  </si>
  <si>
    <t>NPP GRASSLAND: CALABOZO, VENEZUELA, 1969-1987</t>
  </si>
  <si>
    <t>CLB_NPP</t>
  </si>
  <si>
    <t>NPP GRASSLAND: CANAS, COSTA RICA, 1969-1970</t>
  </si>
  <si>
    <t>NPP_CNS</t>
  </si>
  <si>
    <t>NPP GRASSLAND: CENTRAL PLAINS EXPERIMENTAL RANGE (SGS), U.S.A., 1970-1975</t>
  </si>
  <si>
    <t>NPP_CPR</t>
  </si>
  <si>
    <t>NPP GRASSLAND: CHARLEVILLE, AUSTRALIA, 1973-1974</t>
  </si>
  <si>
    <t>NPP_CHR</t>
  </si>
  <si>
    <t>NPP GRASSLAND: CONSISTENT WORLDWIDE SITE ESTIMATES, 1954-1990</t>
  </si>
  <si>
    <t>npp_grassland</t>
  </si>
  <si>
    <t>NPP GRASSLAND: DICKINSON, U.S.A., 1970</t>
  </si>
  <si>
    <t>DCK_NPP</t>
  </si>
  <si>
    <t>NPP GRASSLAND: DZHANYBEK, KAZAKHSTAN, 1955-1989</t>
  </si>
  <si>
    <t>NPP_DZH</t>
  </si>
  <si>
    <t>NPP GRASSLAND: HAYS, U.S.A., 1970</t>
  </si>
  <si>
    <t>HYS_NPP</t>
  </si>
  <si>
    <t>NPP GRASSLAND: JORNADA, U.S.A., 1970-1972</t>
  </si>
  <si>
    <t>JRN_NPP</t>
  </si>
  <si>
    <t>NPP GRASSLAND: KHOMUTOV, UKRAINE, 1948-1970</t>
  </si>
  <si>
    <t>NPP_KHM</t>
  </si>
  <si>
    <t>NPP GRASSLAND: KLONG HOI KHONG, THAILAND, 1984-1990</t>
  </si>
  <si>
    <t>NPP_KLN</t>
  </si>
  <si>
    <t>NPP GRASSLAND: KONZA PRAIRIE, U.S.A., 1984-1990</t>
  </si>
  <si>
    <t>NPP_KNZ</t>
  </si>
  <si>
    <t>NPP GRASSLAND: KURSK, RUSSIA, 1954-1983</t>
  </si>
  <si>
    <t>NPP_KRS</t>
  </si>
  <si>
    <t>NPP GRASSLAND: KURUKSHETRA, INDIA, 1970-1971</t>
  </si>
  <si>
    <t>NPP_KRK</t>
  </si>
  <si>
    <t>NPP GRASSLAND: LAMTO, IVORY COAST, 1965-1987</t>
  </si>
  <si>
    <t>NPP_LMT</t>
  </si>
  <si>
    <t>NPP GRASSLAND: MATADOR, CANADA, 1968-1971</t>
  </si>
  <si>
    <t>NPP_MTD</t>
  </si>
  <si>
    <t>NPP GRASSLAND: MEDIA LUNA, ARGENTINA, 1981-1983</t>
  </si>
  <si>
    <t>MDL_NPP</t>
  </si>
  <si>
    <t>NPP GRASSLAND: MONTECILLO, MEXICO, 1984-1994</t>
  </si>
  <si>
    <t>NPP_MNT</t>
  </si>
  <si>
    <t>NPP GRASSLAND: NAIROBI, KENYA, 1984-1994</t>
  </si>
  <si>
    <t>NPP_NRB</t>
  </si>
  <si>
    <t>NPP GRASSLAND: NPP ESTIMATES FROM BIOMASS DYNAMICS FOR 31 SITES, 1948-1994</t>
  </si>
  <si>
    <t>npp_grassland_31</t>
  </si>
  <si>
    <t>NPP GRASSLAND: NYLSVLEY, SOUTH AFRICA, 1974-1989</t>
  </si>
  <si>
    <t>NPP_NLS</t>
  </si>
  <si>
    <t>NPP GRASSLAND: OLOKEMEJI, NIGERIA, 1956-1964</t>
  </si>
  <si>
    <t>NPP_OLK</t>
  </si>
  <si>
    <t>NPP GRASSLAND: OSAGE, U.S.A., 1970-1972</t>
  </si>
  <si>
    <t>OSG_NPP</t>
  </si>
  <si>
    <t>NPP GRASSLAND: OTRADNOE, RUSSIA, 1969-1973</t>
  </si>
  <si>
    <t>NPP_OTR</t>
  </si>
  <si>
    <t>NPP GRASSLAND: PAMPA DE LEMAN, ARGENTINA, 1980-1982</t>
  </si>
  <si>
    <t>PMP_NPP</t>
  </si>
  <si>
    <t>NPP GRASSLAND: RIO MAYO, ARGENTINA, 1983-1989</t>
  </si>
  <si>
    <t>NPP_RMY</t>
  </si>
  <si>
    <t>NPP GRASSLAND: SHORTANDY, KAZAKHSTAN, 1975-1980</t>
  </si>
  <si>
    <t>NPP_SHR</t>
  </si>
  <si>
    <t>NPP GRASSLAND: TOWOOMBA, SOUTH AFRICA, 1949-1990</t>
  </si>
  <si>
    <t>TWM_NPP</t>
  </si>
  <si>
    <t>NPP GRASSLAND: TULLGARNSNASET, SWEDEN, 1968-1969</t>
  </si>
  <si>
    <t>NPP_TLL</t>
  </si>
  <si>
    <t>NPP GRASSLAND: TUMENTSOGT, MONGOLIA, 1982-1990</t>
  </si>
  <si>
    <t>NPP_TMN</t>
  </si>
  <si>
    <t>NPP GRASSLAND: TUMUGI, CHINA, 1981-1990</t>
  </si>
  <si>
    <t>NPP_TMG</t>
  </si>
  <si>
    <t>NPP GRASSLAND: TUVA, RUSSIA, 1978-1985</t>
  </si>
  <si>
    <t>NPP_TVA</t>
  </si>
  <si>
    <t>NPP GRASSLAND: VINDHYAN, INDIA, 1986-1989</t>
  </si>
  <si>
    <t>NPP_VND</t>
  </si>
  <si>
    <t>NPP GRASSLAND: XILINGOL, CHINA, 1980-1989</t>
  </si>
  <si>
    <t>NPP_XLN</t>
  </si>
  <si>
    <t>NPP MULTI-BIOME: GLOBAL IBP WOODLANDS DATA, 1955-1975</t>
  </si>
  <si>
    <t>NPP_IBP</t>
  </si>
  <si>
    <t>NPP MULTI-BIOME: GLOBAL OSNABRUCK DATA, 1937-1981</t>
  </si>
  <si>
    <t>ODS_NPP</t>
  </si>
  <si>
    <t>NPP MULTI-BIOME: GLOBAL PRIMARY PRODUCTION DATA INITIATIVE PRODUCTS</t>
  </si>
  <si>
    <t>GPPDI</t>
  </si>
  <si>
    <t>NPP MULTI-BIOME: GRASSLAND, BOREAL FOREST, AND TROPICAL FOREST SITES, 1939-1996</t>
  </si>
  <si>
    <t>npp_multibiome</t>
  </si>
  <si>
    <t>NPP MULTI-BIOME: GRIDDED ESTIMATES FOR SELECTED REGIONS WORLDWIDE, 1989-2001, R2</t>
  </si>
  <si>
    <t>GPPDI_gridded</t>
  </si>
  <si>
    <t>NPP MULTI-BIOME: NPP AND DRIVER DATA FOR ECOSYSTEM MODEL-DATA INTERCOMPARISON</t>
  </si>
  <si>
    <t>EMDI</t>
  </si>
  <si>
    <t>NPP MULTI-BIOME: PIK DATA FOR NORTHERN EURASIA, 1940-1988 (BASED ON BAZILEVICH)</t>
  </si>
  <si>
    <t>NPP_BAZ</t>
  </si>
  <si>
    <t>NPP MULTI-BIOME: PRODUCTION AND MORTALITY FOR EASTERN U.S. FORESTS, 1962-1996</t>
  </si>
  <si>
    <t>npp_woody_production</t>
  </si>
  <si>
    <t>NPP MULTI-BIOME: TEM CALIBRATION DATA, 1992</t>
  </si>
  <si>
    <t>NPP_TEM</t>
  </si>
  <si>
    <t>NPP MULTI-BIOME: VAST CALIBRATION DATA, 1965-1998</t>
  </si>
  <si>
    <t>NPP_VAST</t>
  </si>
  <si>
    <t>NPP TEMPERATE FOREST: GREAT SMOKY MOUNTAINS, TENNESSEE, U.S.A., 1978-1992</t>
  </si>
  <si>
    <t>npp_gsm</t>
  </si>
  <si>
    <t>NPP TEMPERATE FOREST: HUMBOLDT REDWOODS STATE PARK, CALIFORNIA, U.S.A., 1972-2001</t>
  </si>
  <si>
    <t>npp_busing_redwood</t>
  </si>
  <si>
    <t>NPP TEMPERATE FOREST: OTTER PROJECT SITES, OREGON, U.S.A., 1989-1991</t>
  </si>
  <si>
    <t>NPP_OTT</t>
  </si>
  <si>
    <t>NPP TROPICAL FOREST: ATHERTON, AUSTRALIA, 1974-1985</t>
  </si>
  <si>
    <t>NPP_ATH</t>
  </si>
  <si>
    <t>NPP TROPICAL FOREST: BARRO COLORADO, PANAMA, 1969-1990</t>
  </si>
  <si>
    <t>BRR_NPP</t>
  </si>
  <si>
    <t>NPP TROPICAL FOREST: CHAMELA, MEXICO, 1982-1995</t>
  </si>
  <si>
    <t>NPP_CHM</t>
  </si>
  <si>
    <t>NPP TROPICAL FOREST: CINNAMON BAY, U.S. VIRGIN ISLANDS, 1982-1993</t>
  </si>
  <si>
    <t>NPP_CC</t>
  </si>
  <si>
    <t>NPP TROPICAL FOREST: CONSISTENT WORLDWIDE SITE ESTIMATES, 1967-1999</t>
  </si>
  <si>
    <t>npp_tropical</t>
  </si>
  <si>
    <t>NPP TROPICAL FOREST: DARIEN, PANAMA, 1967-1968</t>
  </si>
  <si>
    <t>DRN_NPP</t>
  </si>
  <si>
    <t>NPP TROPICAL FOREST: GUNUNG MULU, MALAYSIA, 1977-1978</t>
  </si>
  <si>
    <t>NPP_GNN</t>
  </si>
  <si>
    <t>NPP TROPICAL FOREST: JOHN CROW RIDGE, JAMAICA, 1974-1978</t>
  </si>
  <si>
    <t>NPP_JHN</t>
  </si>
  <si>
    <t>NPP TROPICAL FOREST: KADE, GHANA, 1957-1972</t>
  </si>
  <si>
    <t>KDE_NPP</t>
  </si>
  <si>
    <t>NPP TROPICAL FOREST: KHAO CHONG, THAILAND, 1962-1965</t>
  </si>
  <si>
    <t>KHC_NPP</t>
  </si>
  <si>
    <t>NPP TROPICAL FOREST: LA SELVA, COSTA RICA, 1969-1985</t>
  </si>
  <si>
    <t>SLV_NPP</t>
  </si>
  <si>
    <t>NPP TROPICAL FOREST: LUQUILLO, PUERTO RICO, 1963-1994</t>
  </si>
  <si>
    <t>NPP_LQL</t>
  </si>
  <si>
    <t>NPP TROPICAL FOREST: MAGDALENA VALLEY, COLOMBIA, 1970-1971</t>
  </si>
  <si>
    <t>NPP_MGD</t>
  </si>
  <si>
    <t>NPP TROPICAL FOREST: MANAUS, BRAZIL, 1963-1990</t>
  </si>
  <si>
    <t>NPP_MNS</t>
  </si>
  <si>
    <t>NPP TROPICAL FOREST: MARAFUNGA, PAPUA NEW GUINEA, 1970-1971</t>
  </si>
  <si>
    <t>NPP_MRF</t>
  </si>
  <si>
    <t>NPP TROPICAL FOREST: MAUI, HAWAII, U.S.A., 1996-1997</t>
  </si>
  <si>
    <t>npp_schuur</t>
  </si>
  <si>
    <t>NPP TROPICAL FOREST: PASOH, MALAYSIA, 1971-1973</t>
  </si>
  <si>
    <t>PSH_NPP</t>
  </si>
  <si>
    <t>NPP TROPICAL FOREST: SAN CARLOS DE RIO NEGRO, VENEZUELA, 1975-1984</t>
  </si>
  <si>
    <t>NPP_SCR</t>
  </si>
  <si>
    <t>NPP TROPICAL FOREST: SAN EUSEBIO, VENEZUELA, 1970-1971</t>
  </si>
  <si>
    <t>NPP_SES</t>
  </si>
  <si>
    <t>NPP TUNDRA: POINT BARROW, ALASKA, 1970-1972</t>
  </si>
  <si>
    <t>NPP_BRW</t>
  </si>
  <si>
    <t>NPP TUNDRA: TOOLIK LAKE, ALASKA, 1982</t>
  </si>
  <si>
    <t>NPP_TLK</t>
  </si>
  <si>
    <t>NS001 TMS EXTRACTED DATA (FIFE)</t>
  </si>
  <si>
    <t>FIFE_NS001TMS</t>
  </si>
  <si>
    <t>NWS DAILY CLIMATOLOGY DATA: 1972 (SNF)</t>
  </si>
  <si>
    <t>SNF_MET_1972</t>
  </si>
  <si>
    <t>NWS DAILY CLIMATOLOGY DATA: 1972-1990</t>
  </si>
  <si>
    <t>SNF_MET_1972_1990</t>
  </si>
  <si>
    <t>NWS DAILY CLIMATOLOGY DATA: 1973 (SNF)</t>
  </si>
  <si>
    <t>SNF_MET_1973</t>
  </si>
  <si>
    <t>NWS DAILY CLIMATOLOGY DATA: 1974 (SNF)</t>
  </si>
  <si>
    <t>SNF_MET_1974</t>
  </si>
  <si>
    <t>NWS DAILY CLIMATOLOGY DATA: 1975 (SNF)</t>
  </si>
  <si>
    <t>SNF_MET_1975</t>
  </si>
  <si>
    <t>NWS DAILY CLIMATOLOGY DATA: 1976 (SNF)</t>
  </si>
  <si>
    <t>SNF_MET_1976</t>
  </si>
  <si>
    <t>NWS DAILY CLIMATOLOGY DATA: 1977 (SNF)</t>
  </si>
  <si>
    <t>SNF_MET_1977</t>
  </si>
  <si>
    <t>NWS DAILY CLIMATOLOGY DATA: 1978 (SNF)</t>
  </si>
  <si>
    <t>SNF_MET_1978</t>
  </si>
  <si>
    <t>NWS DAILY CLIMATOLOGY DATA: 1979 (SNF)</t>
  </si>
  <si>
    <t>SNF_MET_1979</t>
  </si>
  <si>
    <t>NWS DAILY CLIMATOLOGY DATA: 1980 (SNF)</t>
  </si>
  <si>
    <t>SNF_MET_1980</t>
  </si>
  <si>
    <t>NWS DAILY CLIMATOLOGY DATA: 1981 (SNF)</t>
  </si>
  <si>
    <t>SNF_MET_1981</t>
  </si>
  <si>
    <t>NWS DAILY CLIMATOLOGY DATA: 1982 (SNF)</t>
  </si>
  <si>
    <t>SNF_MET_1982</t>
  </si>
  <si>
    <t>NWS DAILY CLIMATOLOGY DATA: 1983 (SNF)</t>
  </si>
  <si>
    <t>SNF_MET_1983</t>
  </si>
  <si>
    <t>NWS DAILY CLIMATOLOGY DATA: 1984 (SNF)</t>
  </si>
  <si>
    <t>SNF_MET_1984</t>
  </si>
  <si>
    <t>NWS DAILY CLIMATOLOGY DATA: 1985 (SNF)</t>
  </si>
  <si>
    <t>SNF_MET_1985</t>
  </si>
  <si>
    <t>NWS DAILY CLIMATOLOGY DATA: 1986 (SNF)</t>
  </si>
  <si>
    <t>SNF_MET_1986</t>
  </si>
  <si>
    <t>NWS DAILY CLIMATOLOGY DATA: 1987 (SNF)</t>
  </si>
  <si>
    <t>SNF_MET_1987</t>
  </si>
  <si>
    <t>NWS DAILY CLIMATOLOGY DATA: 1988 (SNF)</t>
  </si>
  <si>
    <t>SNF_MET_1988</t>
  </si>
  <si>
    <t>NWS DAILY CLIMATOLOGY DATA: 1989 (SNF)</t>
  </si>
  <si>
    <t>SNF_MET_1989</t>
  </si>
  <si>
    <t>NWS DAILY CLIMATOLOGY DATA: 1990 (SNF)</t>
  </si>
  <si>
    <t>SNF_MET_1990</t>
  </si>
  <si>
    <t>NWS MONTHLY CLIMATOLOGY SUMMARY (SNF)</t>
  </si>
  <si>
    <t>SNF_MET_SUMM</t>
  </si>
  <si>
    <t>OPTICAL THICKNESS CROSS-CALIB. (FIFE)</t>
  </si>
  <si>
    <t>FIFE_OT_CALIB</t>
  </si>
  <si>
    <t>OPTICAL THICKNESS DATA: AIRCRAFT (OTTER)</t>
  </si>
  <si>
    <t>OTTER_AIR_SUN</t>
  </si>
  <si>
    <t>OPTICAL THICKNESS DATA: BRUEGGE (FIFE)</t>
  </si>
  <si>
    <t>FIFE_OT_BRUG</t>
  </si>
  <si>
    <t>OPTICAL THICKNESS DATA: C-130 (FIFE)</t>
  </si>
  <si>
    <t>FIFE_OT_C130</t>
  </si>
  <si>
    <t>OPTICAL THICKNESS DATA: FRASER (FIFE)</t>
  </si>
  <si>
    <t>FIFE_OT_FRASR</t>
  </si>
  <si>
    <t>OPTICAL THICKNESS DATA: GROUND (OTTER)</t>
  </si>
  <si>
    <t>OTTER_FIELD_SUN</t>
  </si>
  <si>
    <t>OPTICAL THICKNESS DATA: STAFF (FIFE)</t>
  </si>
  <si>
    <t>FIFE_OT_STAFF</t>
  </si>
  <si>
    <t>PARABOLA DATA (FIFE)</t>
  </si>
  <si>
    <t>FIFE_PARABOLA</t>
  </si>
  <si>
    <t>PHENOREGIONS FOR MONITORING VEGETATION RESPONSES TO CLIMATE CHANGE</t>
  </si>
  <si>
    <t>white_phenoregions</t>
  </si>
  <si>
    <t>PLANT BIOMASS/PRODUCTION/CONSUMP. (FIFE)</t>
  </si>
  <si>
    <t>FIFE_PLANTPRO</t>
  </si>
  <si>
    <t>PNET MODELS: CARBON, NITROGEN, WATER DYNAMICS IN FOREST ECOSYSTEMS (VERS. 4 AND 5)</t>
  </si>
  <si>
    <t>model_archive_pnet_4_and_5</t>
  </si>
  <si>
    <t>PNET-BGC: MODELING BIOGEOCHEMICAL PROCESSES (GBONDO-TUGBAWA ET AL. 2001)</t>
  </si>
  <si>
    <t>model_archive_pnet_bgc_m1</t>
  </si>
  <si>
    <t>PROVE GOES-8 IMAGES OF JORNADA EXPERIMENTAL RANGE, NEW MEXICO, 1997</t>
  </si>
  <si>
    <t>prove_goes8</t>
  </si>
  <si>
    <t>PROVE LAND COVER AND LEAF AREA OF JORNADA EXPERIMENTAL RANGE, NEW MEXICO, 1997</t>
  </si>
  <si>
    <t>prove_landcover_lai</t>
  </si>
  <si>
    <t>PROVE MQUALS REFLECTANCE AT JORNADA EXPERIMENTAL RANGE, NEW MEXICO, 1997</t>
  </si>
  <si>
    <t>prove_mquals</t>
  </si>
  <si>
    <t>PROVE SURFACE ALBEDO OF JORNADA EXPERIMENTAL RANGE, NEW MEXICO, 1997</t>
  </si>
  <si>
    <t>prove_albedo</t>
  </si>
  <si>
    <t>PROVE VEGETATION REFLECTANCE OF JORNADA EXPERIMENTAL RANGE, NEW MEXICO, 1997</t>
  </si>
  <si>
    <t>prove_veg_refl</t>
  </si>
  <si>
    <t>RADIANT TEMP. HELICOPTER DATA (FIFE)</t>
  </si>
  <si>
    <t>FIFE_IRT_HELO</t>
  </si>
  <si>
    <t>RADIANT TEMP. MULTIANGLE DATA (FIFE)</t>
  </si>
  <si>
    <t>FIFE_IRT_MULT</t>
  </si>
  <si>
    <t>RADIANT TEMPERATURE GROUND DATA (FIFE)</t>
  </si>
  <si>
    <t>FIFE_IRT_GRND</t>
  </si>
  <si>
    <t>RADIOSONDE DATA: NOAA (FIFE)</t>
  </si>
  <si>
    <t>FIFE_NOAA_SON</t>
  </si>
  <si>
    <t>REFLECTANCE REFERENCE TARGETS (OTTER)</t>
  </si>
  <si>
    <t>OTTER_SE590_MILLER</t>
  </si>
  <si>
    <t>RLC AVHRR-DERIVED LAND COVER, FORMER SOVIET UNION, 15-KM, 1984-1993</t>
  </si>
  <si>
    <t>rlc_avhrr_15km</t>
  </si>
  <si>
    <t>RLC AVHRR-DERIVED LAND COVER, FORMER SOVIET UNION, FAR EAST, 1-KM, 1990</t>
  </si>
  <si>
    <t>rlc_avhrr_1km</t>
  </si>
  <si>
    <t>RLC FOREST COVER MAP OF THE FORMER SOVIET UNION, 1990</t>
  </si>
  <si>
    <t>rlc_forest_map_1990</t>
  </si>
  <si>
    <t>RLC FOREST COVER OF THE FORMER SOVIET UNION, 1973</t>
  </si>
  <si>
    <t>rlc_forest_map_1973</t>
  </si>
  <si>
    <t>RLC FOREST COVER OF THE KRASNOYARSK REGION, RUSSIA, 1973</t>
  </si>
  <si>
    <t>rlc_forest_cover</t>
  </si>
  <si>
    <t>RLC FOREST FIRE IMAGES IN RUSSIA, 1998-1999</t>
  </si>
  <si>
    <t>rlc_forest_fire_img</t>
  </si>
  <si>
    <t>RLC FOREST FIRE LOCATIONS IN EASTERN RUSSIA, 1998-1999</t>
  </si>
  <si>
    <t>rlc_forest_fires</t>
  </si>
  <si>
    <t>RLC FOREST STAND CARBON MAP OF RUSSIA</t>
  </si>
  <si>
    <t>rlc_forest_carbon</t>
  </si>
  <si>
    <t>RLC GENERALIZED FOREST MAP OF THE FORMER SOVIET UNION, 1-KM</t>
  </si>
  <si>
    <t>rlc_world_forest_map</t>
  </si>
  <si>
    <t>RLC SELECTED INFRASTRUCTURE DATA FOR THE FORMER SOVIET UNION, 1993</t>
  </si>
  <si>
    <t>rlc_infra_1993</t>
  </si>
  <si>
    <t>RLC STATE AND REGIONAL BOUNDARIES FOR THE FORMER SOVIET UNION</t>
  </si>
  <si>
    <t>rlc_boundaries</t>
  </si>
  <si>
    <t>RLC VEGETATIVE COVER OF THE FORMER SOVIET UNION, 1990</t>
  </si>
  <si>
    <t>rlc_veg_cover</t>
  </si>
  <si>
    <t>ROOT BIOMASS DATA (FIFE)</t>
  </si>
  <si>
    <t>FIFE_ROOT_BIO</t>
  </si>
  <si>
    <t>SAFARI 2000 1-DEGREE ESTIMATES OF BURNED BIOMASS, AREA, AND EMISSIONS, 2000</t>
  </si>
  <si>
    <t>s2k_one_deg_biomass</t>
  </si>
  <si>
    <t>SAFARI 2000 AERONET GROUND-BASED AEROSOL DATA, DRY SEASON 2000</t>
  </si>
  <si>
    <t>s2k_aeronet</t>
  </si>
  <si>
    <t>SAFARI 2000 AERONET-DERIVED DIFFUSE SPECTRAL IRRADIANCE FOR EIGHT CORE SITES</t>
  </si>
  <si>
    <t>s2k_diffuse_irrad</t>
  </si>
  <si>
    <t>SAFARI 2000 AEROSOL FATTY ACID AND STABLE ISOTOPE DATA, MONGU, DRY SEASON 2000</t>
  </si>
  <si>
    <t>S2K_BILLMARK_2006</t>
  </si>
  <si>
    <t>SAFARI 2000 AIRBORNE SUNPHOTOMETER AEROSOL OPTICAL DEPTH AND WATER VAPOR DATA</t>
  </si>
  <si>
    <t>s2k_sunphotometer</t>
  </si>
  <si>
    <t>SAFARI 2000 ALI/ETM+ TANDEM IMAGE PAIR FOR SKUKUZA, SOUTH AFRICA, MAY 2001</t>
  </si>
  <si>
    <t>S2K_RS_ALI_ETM_PAIR</t>
  </si>
  <si>
    <t>SAFARI 2000 ANNUAL CO2 EMISSIONS FROM SOIL, 0.5-DEG GRID (RAICH AND POTTER)</t>
  </si>
  <si>
    <t>s2k_co2_raichpotter</t>
  </si>
  <si>
    <t>SAFARI 2000 ANNUAL SOIL RESPIRATION DATA (RAICH AND SCHLESINGER 1992)</t>
  </si>
  <si>
    <t>s2k_soil_respiration</t>
  </si>
  <si>
    <t>SAFARI 2000 AOT AND COLUMN WATER VAPOR, KALAHARI TRANSECT, WET SEASON 2000</t>
  </si>
  <si>
    <t>s2k_kalahari_aot</t>
  </si>
  <si>
    <t>SAFARI 2000 ASTER AND MODIS FIRE DATA COMPARISON, DRY SEASON 2001</t>
  </si>
  <si>
    <t>s2k_aster_modis</t>
  </si>
  <si>
    <t>SAFARI 2000 ATMOSPHERIC RADIATION MEASUREMENTS FROM HANDHELD HAZEMETERS, ZAMBIA</t>
  </si>
  <si>
    <t>s2k_hazemeter</t>
  </si>
  <si>
    <t>SAFARI 2000 AVHRR DAILY SITE (1.5 KM) AND 15-DAY REGIONAL (1.5- AND 6-KM) IMAGERY</t>
  </si>
  <si>
    <t>S2K_RS_AVHRR_IMAGERY</t>
  </si>
  <si>
    <t>SAFARI 2000 AVHRR-DERIVED LAND SURFACE TEMPERATURE MAPS, AFRICA, 1995-2000</t>
  </si>
  <si>
    <t>S2K_RS_AVHRRLST_IMAGERY</t>
  </si>
  <si>
    <t>SAFARI 2000 BIOMASS BURNING EMISSIONS, SELECTED SITES, DRY SEASON 2000</t>
  </si>
  <si>
    <t>s2k_burn_emissions</t>
  </si>
  <si>
    <t>SAFARI 2000 BRDF MEASUREMENTS AT SUA PAN AND SKUKUZA, DRY SEASON 2000</t>
  </si>
  <si>
    <t>s2k_parabola</t>
  </si>
  <si>
    <t>SAFARI 2000 BVOC MEASUREMENTS AT SKUKUZA AND MAUN FLUX TOWERS, WET SEASON 2001</t>
  </si>
  <si>
    <t>s2k_bvoc</t>
  </si>
  <si>
    <t>SAFARI 2000 C-130 AEROSOL AND METEOROLOGICAL DATA, DRY SEASON 2000</t>
  </si>
  <si>
    <t>s2k_met_c130</t>
  </si>
  <si>
    <t>SAFARI 2000 CANOPY STRUCTURAL MEASUREMENTS, KALAHARI TRANSECT, WET SEASON 2001</t>
  </si>
  <si>
    <t>s2k_canopy_struc</t>
  </si>
  <si>
    <t>SAFARI 2000 CARBON IN LIVE VEGETATION, 0.5-DEG (OLSON)</t>
  </si>
  <si>
    <t>s2k_olson</t>
  </si>
  <si>
    <t>SAFARI 2000 CLOUD ABSORPTION RADIOMETER BRDF, DRY SEASON 2000</t>
  </si>
  <si>
    <t>s2k_car_brdf</t>
  </si>
  <si>
    <t>SAFARI 2000 CLOUD PHYSICS LIDAR (CPL) QUICKLOOK IMAGES AND MAPS</t>
  </si>
  <si>
    <t>s2k_cpl_images</t>
  </si>
  <si>
    <t>SAFARI 2000 CV-580 AEROSOL AND CLOUD DATA, DRY SEASON 2000 (CARG)</t>
  </si>
  <si>
    <t>s2k_cv580</t>
  </si>
  <si>
    <t>SAFARI 2000 DAILY RAINFALL ESTIMATES, 0.1-DEG, SOUTHERN AFRICA, 1993-2001</t>
  </si>
  <si>
    <t>s2k_daily_prec</t>
  </si>
  <si>
    <t>SAFARI 2000 DAILY RAINFALL TOTALS FOR MONGU, ZAMBIA, 1999-2002</t>
  </si>
  <si>
    <t>s2k_mongu_rainfall</t>
  </si>
  <si>
    <t>SAFARI 2000 DERIVED SOIL PROPERTIES, 0.5-DEG (ISRIC-WISE)</t>
  </si>
  <si>
    <t>s2k_isric-wise</t>
  </si>
  <si>
    <t>SAFARI 2000 DIGITAL ELEVATION MODEL, 1-KM (GLOBE)</t>
  </si>
  <si>
    <t>s2k_globe_dem</t>
  </si>
  <si>
    <t>SAFARI 2000 EMISSIONS ESTIMATES, MODIS BURNED AREA PRODUCT, DRY SEASON 2000</t>
  </si>
  <si>
    <t>s2k_modis_emissions</t>
  </si>
  <si>
    <t>SAFARI 2000 ER-2 COLOR-IR AERIAL PHOTOGRAPHY, DRY SEASON 2000</t>
  </si>
  <si>
    <t>s2k_er2_photos</t>
  </si>
  <si>
    <t>SAFARI 2000 ESTIMATED BVOC EMISSIONS FOR SOUTHERN AFRICAN LAND COVER TYPES</t>
  </si>
  <si>
    <t>s2k_landcover_bvoc</t>
  </si>
  <si>
    <t>SAFARI 2000 ETA ATMOSPHERIC MODEL DATA, WET AND DRY SEASONS 2000</t>
  </si>
  <si>
    <t>s2k_eta_model</t>
  </si>
  <si>
    <t>SAFARI 2000 FEWS 10-DAY RAINFALL ESTIMATE, 8-KM, 1999-2001</t>
  </si>
  <si>
    <t>s2k_fews</t>
  </si>
  <si>
    <t>SAFARI 2000 FIRE EMISSION DATA, DRY SEASON 2000</t>
  </si>
  <si>
    <t>s2k_fire_emissions</t>
  </si>
  <si>
    <t>SAFARI 2000 FPAR TRAC DATA FOR MONGU, ZAMBIA, 1999-2002</t>
  </si>
  <si>
    <t>s2k_fpar_trac</t>
  </si>
  <si>
    <t>SAFARI 2000 FRESHWATER WETLANDS, 1-DEG (STILLWELL-SOLLER ET AL.)</t>
  </si>
  <si>
    <t>s2k_soller-wetlands</t>
  </si>
  <si>
    <t>SAFARI 2000 GAS EMISSIONS FROM BIOFUEL USE AND PRODUCTION, SEPTEMBER 2000</t>
  </si>
  <si>
    <t>s2k_biofuel_emiss</t>
  </si>
  <si>
    <t>SAFARI 2000 GLOBAL BURNED AREA MAP, 1-KM, SOUTHERN AFRICA, 2000</t>
  </si>
  <si>
    <t>s2k_spot_veg_burn</t>
  </si>
  <si>
    <t>SAFARI 2000 GLOBAL HISTORICAL CLIMATOLOGY NETWORK, V. 1, 1874-1990</t>
  </si>
  <si>
    <t>s2k_ghcn_v1</t>
  </si>
  <si>
    <t>SAFARI 2000 GLOBAL HISTORICAL CLIMATOLOGY NETWORK, V. 2, 1990-2001</t>
  </si>
  <si>
    <t>s2k_ghcn_v2</t>
  </si>
  <si>
    <t>SAFARI 2000 GPCP DAILY PRECIPITATION, 1-DEG, 1999-2001</t>
  </si>
  <si>
    <t>s2k_gpcp</t>
  </si>
  <si>
    <t>AMSU/MSU MIDTROPO DAY/MONTH TEMP ANOMALIES AND ANNUAL CYCLE V5</t>
  </si>
  <si>
    <t>msut2</t>
  </si>
  <si>
    <t>CAMEX-3 AIRBORNE VERTICAL ATMOSPHERE PROFILING SYSTEM (AVAPS) V1</t>
  </si>
  <si>
    <t>dc8avaps</t>
  </si>
  <si>
    <t>CAMEX-3 AMPR BRIGHTNESS TEMPERATURE (TB) V1</t>
  </si>
  <si>
    <t>amprtbcx3</t>
  </si>
  <si>
    <t>CAMEX-3 ANDROS ISLAND RAWINSONDE AND RADIOSONDES V1</t>
  </si>
  <si>
    <t>cmx3andros</t>
  </si>
  <si>
    <t>CAMEX-3 ATMOSPHERIC EMITTED RADIANCE INTERFEROMETER (AERI) V1</t>
  </si>
  <si>
    <t>cmx3aeri</t>
  </si>
  <si>
    <t>CAMEX-3 CLOUD AND AEROSOL PARTICLE CHARACTERIZATION (CAPAC) V1</t>
  </si>
  <si>
    <t>dc8capac</t>
  </si>
  <si>
    <t>CAMEX-3 DC-8 METEOROLOGICAL MEASUREMENT SYSTEM (MMS) V1</t>
  </si>
  <si>
    <t>dc8mms</t>
  </si>
  <si>
    <t>CAMEX-3 DC-8 Meteorological Measurement System MMS</t>
  </si>
  <si>
    <t>CAMEX-3 DC-8 NAVIGATION (DADS) DATA V1</t>
  </si>
  <si>
    <t>dc8dads</t>
  </si>
  <si>
    <t>CAMEX-3 ER-2 NAST-MTS V1</t>
  </si>
  <si>
    <t>er2mts</t>
  </si>
  <si>
    <t>CAMEX-3 ER-2 NAVIGATION V1</t>
  </si>
  <si>
    <t>er2nav</t>
  </si>
  <si>
    <t>CAMEX-3 GOES-8 PRODUCTS V1</t>
  </si>
  <si>
    <t>cmx3g8</t>
  </si>
  <si>
    <t>CAMEX-3 JPL LASER HYGROMETER V1</t>
  </si>
  <si>
    <t>dc8laserh</t>
  </si>
  <si>
    <t>CAMEX-3 JPL SURFACE ACOUSTIC WAVE (SAW) HYGROMETER V1</t>
  </si>
  <si>
    <t>dc8jplsaw</t>
  </si>
  <si>
    <t>CAMEX-3 LIGHTNING INSTRUMENT PACKAGE (LIP) V1</t>
  </si>
  <si>
    <t>er2lip</t>
  </si>
  <si>
    <t>CAMEX-3 MACAWS V1</t>
  </si>
  <si>
    <t>dc8macaws</t>
  </si>
  <si>
    <t>CAMEX-3 MISSION REPORTS V1</t>
  </si>
  <si>
    <t>cmx3misrep</t>
  </si>
  <si>
    <t>CAMEX-3 MULTISPECTRAL ATMOSPHERIC MAPPING SENSOR (MAMS) V1</t>
  </si>
  <si>
    <t>er2mams</t>
  </si>
  <si>
    <t>CAMEX-3 NAST-I RADIANCE PRODUCTS V1</t>
  </si>
  <si>
    <t>er2nasti</t>
  </si>
  <si>
    <t>CAMEX-3 POLARIMETRIC SCANNING RADIOMETER (PSR) V1</t>
  </si>
  <si>
    <t>dc8psr</t>
  </si>
  <si>
    <t>CAMEX-3 SCANNING RAMAN LIDAR V1</t>
  </si>
  <si>
    <t>cmx3srl</t>
  </si>
  <si>
    <t>CAMEX-3 Scanning Raman Lidar</t>
  </si>
  <si>
    <t>CAMEX-4 2ND GENERATION PRECIPITATION RADAR V1</t>
  </si>
  <si>
    <t>c4dpr2</t>
  </si>
  <si>
    <t>CAMEX-4 AEROSONDE V1</t>
  </si>
  <si>
    <t>c4aaero</t>
  </si>
  <si>
    <t>CAMEX-4 Aerosonde</t>
  </si>
  <si>
    <t>CAMEX-4 AMPR BRIGHTNESS TEMPERATURE (TB) V1</t>
  </si>
  <si>
    <t>c4eampr</t>
  </si>
  <si>
    <t>CAMEX-4 ANDROS ISLAND RAWINSONDE AND RADIOSONDES V1</t>
  </si>
  <si>
    <t>c4gandros</t>
  </si>
  <si>
    <t>CAMEX-4 CLOUD MICROPHYSICS V1</t>
  </si>
  <si>
    <t>c4dcm</t>
  </si>
  <si>
    <t>CAMEX-4 Cloud Microphysics</t>
  </si>
  <si>
    <t>CAMEX-4 CONICALLY-SCANNING TWO-LOOK AIRBORNE RADIOMETER (C-STAR) V1a</t>
  </si>
  <si>
    <t>c4dcstar</t>
  </si>
  <si>
    <t>CAMEX-4 CVI CLOUD CONDENSED WATER CONTENT V1</t>
  </si>
  <si>
    <t>c4dcvi</t>
  </si>
  <si>
    <t>CAMEX-4 DC-8 DROPSONDE SYSTEM V1</t>
  </si>
  <si>
    <t>c4dd8d</t>
  </si>
  <si>
    <t>CAMEX-4 DC-8 FORWARD AND NADIR VIDEO V1</t>
  </si>
  <si>
    <t>c4dvid</t>
  </si>
  <si>
    <t>CAMEX-4 DC-8 INFORMATION COLLECTION AND TRANSMISSION SYSTEM V1</t>
  </si>
  <si>
    <t>c4dicats</t>
  </si>
  <si>
    <t>CAMEX-4 DC-8 LIGHTNING INSTRUMENT PACKAGE (LIP) V1</t>
  </si>
  <si>
    <t>c4dlip</t>
  </si>
  <si>
    <t>CAMEX-4 DC-8 METEOROLOGICAL MEASUREMENT SYSTEM (MMS) V1</t>
  </si>
  <si>
    <t>c4dmms</t>
  </si>
  <si>
    <t>CAMEX-4 DC-8 MICROWAVE TEMPERATURE PROFILER (MTP) V1</t>
  </si>
  <si>
    <t>c4dmtp</t>
  </si>
  <si>
    <t>CAMEX-4 DC-8 NEVZOROV TOTAL CONDENSED WATER CONTENT SENSOR V1</t>
  </si>
  <si>
    <t>c4dnevzor</t>
  </si>
  <si>
    <t>CAMEX-4 DUAL-BEAM UV-ABSORPTION OZONE PHOTOMETER V1</t>
  </si>
  <si>
    <t>c4eo3p</t>
  </si>
  <si>
    <t>CAMEX-4 ER-2 DOPPLER RADAR V1</t>
  </si>
  <si>
    <t>c4eedop</t>
  </si>
  <si>
    <t>CAMEX-4 ER-2 Doppler Radar</t>
  </si>
  <si>
    <t>CAMEX-4 ER-2 HIGH ALTITUDE DROPSONDE V1</t>
  </si>
  <si>
    <t>c4eehad</t>
  </si>
  <si>
    <t>CAMEX-4 ER-2 High Altitude Dropsonde</t>
  </si>
  <si>
    <t>CAMEX-4 ER-2 LIGHTNING INSTRUMENT PACKAGE (LIP) V1</t>
  </si>
  <si>
    <t>c4elip</t>
  </si>
  <si>
    <t>CAMEX-4 ER-2 MICROWAVE TEMPERATURE PROFILER V1</t>
  </si>
  <si>
    <t>c4emtp</t>
  </si>
  <si>
    <t>CAMEX-4 ER-2 Microwave Temperature Profiler</t>
  </si>
  <si>
    <t>CAMEX-4 ER-2 MODIS AIRBORNE SIMULATOR (MAS) V1</t>
  </si>
  <si>
    <t>c4emas</t>
  </si>
  <si>
    <t>CAMEX-4 ER-2 NAVIGATION DATA V1</t>
  </si>
  <si>
    <t>c4enav</t>
  </si>
  <si>
    <t>CAMEX-4 GOES-8 PRODUCTS V1</t>
  </si>
  <si>
    <t>c4sg8</t>
  </si>
  <si>
    <t>CAMEX-4 HIGH ALTITUDE MMIC SOUNDING RADIOMETER (HAMSR) V1</t>
  </si>
  <si>
    <t>c4ehamsr</t>
  </si>
  <si>
    <t>CAMEX-4 High Altitude MMIC Sounding Radiometer (HAMSR)</t>
  </si>
  <si>
    <t>CAMEX-4 JPL LASER HYGROMETER V1</t>
  </si>
  <si>
    <t>c4djlh</t>
  </si>
  <si>
    <t>CAMEX-4 LIDAR ATMOSPHERIC SENSING EXPERIMENT (LASE) V1</t>
  </si>
  <si>
    <t>c4dlase</t>
  </si>
  <si>
    <t>CAMEX-4 MIPS 915 MHZ DOPPLER WIND PROFILER V1</t>
  </si>
  <si>
    <t>c4gmipwp</t>
  </si>
  <si>
    <t>CAMEX-4 MIPS CEILOMETER V1</t>
  </si>
  <si>
    <t>c4gmipclo</t>
  </si>
  <si>
    <t>CAMEX-4 MIPS Ceilometer</t>
  </si>
  <si>
    <t>CAMEX-4 MIPS FIELD MILL V1</t>
  </si>
  <si>
    <t>c4gmipfm</t>
  </si>
  <si>
    <t>CAMEX-4 MIPS MICROWAVE PROFILING RADIOMETER V1</t>
  </si>
  <si>
    <t>c4gmipmpr</t>
  </si>
  <si>
    <t>CAMEX-4 MIPS SODAR V1</t>
  </si>
  <si>
    <t>c4gmipsod</t>
  </si>
  <si>
    <t>CAMEX-4 MIPS SURFACE STATION 1 V1</t>
  </si>
  <si>
    <t>c4gmipss1</t>
  </si>
  <si>
    <t>CAMEX-4 MIPS SURFACE STATION 2 V1</t>
  </si>
  <si>
    <t>c4gmipss2</t>
  </si>
  <si>
    <t>CAMEX-4 MIPS Surface Station 2</t>
  </si>
  <si>
    <t>CAMEX-4 MISSION REPORTS V1</t>
  </si>
  <si>
    <t>c4gmisrep</t>
  </si>
  <si>
    <t>CAMEX-4 Mission Reports</t>
  </si>
  <si>
    <t>CAMEX-4 MOBILE X-BAND POLARIMETRIC WEATHER RADAR V1</t>
  </si>
  <si>
    <t>c4gxpow</t>
  </si>
  <si>
    <t>CAMEX-4 NASA PORTABLE S-BAND MULTIPARAMETER WX RESEARCH RADAR V1</t>
  </si>
  <si>
    <t>c4gnpol</t>
  </si>
  <si>
    <t>CAMEX-4 NOAA LYMAN-ALPHA HYGROMETER V1</t>
  </si>
  <si>
    <t>c4enlh</t>
  </si>
  <si>
    <t>CAMEX-4 NOAA WP-3D CLOUD PHYSICS V1</t>
  </si>
  <si>
    <t>c4p3cp</t>
  </si>
  <si>
    <t>CAMEX-4 NOAA WP-3D FLIGHT LEVEL DATA V1</t>
  </si>
  <si>
    <t>c4p3flt</t>
  </si>
  <si>
    <t>CAMEX-4 NOAA WP-3D RADAR V1</t>
  </si>
  <si>
    <t>c4p3rad</t>
  </si>
  <si>
    <t>CAMEX-4 NOAA WP-3D VIDEO V1</t>
  </si>
  <si>
    <t>c4p3vid</t>
  </si>
  <si>
    <t>CAMEX-4 SHARED MOBILE ATMOSPHERIC RESEARCH AND TEACHING RADARS V1</t>
  </si>
  <si>
    <t>c4gsmart</t>
  </si>
  <si>
    <t>CAMEX-4 Shared Mobile Atmospheric Research and Teaching (SMART) Radars</t>
  </si>
  <si>
    <t>CAMEX-4 TOGA RADAR V1</t>
  </si>
  <si>
    <t>c4gtoga</t>
  </si>
  <si>
    <t>GAI LIGHTNING GROUND STRIKES V1</t>
  </si>
  <si>
    <t>gailightn</t>
  </si>
  <si>
    <t>GAI Lightning Ground Strikes</t>
  </si>
  <si>
    <t>GAI LONG RANGE LIGHTNING NETWORK V1</t>
  </si>
  <si>
    <t>gailong</t>
  </si>
  <si>
    <t>GOES WATER VAPOR TRANSPORT V1</t>
  </si>
  <si>
    <t>goeswvt</t>
  </si>
  <si>
    <t>GPM GROUND VALIDATION AUTONOMOUS PARSIVEL UNIT (APU) LPVEX V1</t>
  </si>
  <si>
    <t>gpmpalpvex</t>
  </si>
  <si>
    <t>GPM GROUND VALIDATION AUTONOMOUS PARSIVEL UNIT (APU) NSSTC V1</t>
  </si>
  <si>
    <t>gpmpansstc</t>
  </si>
  <si>
    <t>GPM GROUND VALIDATION CLOUD SPECTROMETER AND IMPACTOR (CIP-2DP) LPVEX V1</t>
  </si>
  <si>
    <t>gpmcilpvex</t>
  </si>
  <si>
    <t>GPM GROUND VALIDATION JOSS-WALDVOGEL DISDROMETER (JW) NSSTC V1</t>
  </si>
  <si>
    <t>gpmjwnsstc</t>
  </si>
  <si>
    <t>GPM GROUND VALIDATION PLUVIO PRECIPITATION GAUGE LPVEX V1</t>
  </si>
  <si>
    <t>gpmpllpvex</t>
  </si>
  <si>
    <t>GPM Ground Validation Pluvio Precipitation Gauge LPVEx</t>
  </si>
  <si>
    <t>GPM GROUND VALIDATION TWO-DIMENSIONAL VIDEO DISDROMETER (2DVD) LPVEX V1</t>
  </si>
  <si>
    <t>gpm2dlpvex</t>
  </si>
  <si>
    <t>GPM GROUND VALIDATION TWO-DIMENSIONAL VIDEO DISDROMETER (2DVD) NSSTC V1</t>
  </si>
  <si>
    <t>gpm2dnsstc</t>
  </si>
  <si>
    <t>GPM Ground Validation Two-Dimensional Video Disdrometer (2DVD) NSSTC</t>
  </si>
  <si>
    <t>GRIP AIRBORNE SECOND GENERATION PRECIPITATION RADAR (APR-2) V1</t>
  </si>
  <si>
    <t>gripapr2</t>
  </si>
  <si>
    <t>GRIP BARBADOS/CAPE VERDE RADIOSONDE V1</t>
  </si>
  <si>
    <t>gripradio</t>
  </si>
  <si>
    <t>GRIP CAMPAIGN REPORTS V1</t>
  </si>
  <si>
    <t>gripmisrep</t>
  </si>
  <si>
    <t>GRIP CLOUD MICROPHYSICS V1</t>
  </si>
  <si>
    <t>gripcaps</t>
  </si>
  <si>
    <t>GRIP DC-8 DROPSONDE V1</t>
  </si>
  <si>
    <t>gripdrop</t>
  </si>
  <si>
    <t>GRIP DC-8 METEOROLOGICAL MEASUREMENT SYSTEM (MMS) V1</t>
  </si>
  <si>
    <t>gripmms</t>
  </si>
  <si>
    <t>GRIP DC-8 Meteorological Measurement System (MMS)</t>
  </si>
  <si>
    <t>GRIP DC-8 NAVIGATION AND HOUSEKEEPING DATA V1</t>
  </si>
  <si>
    <t>gripnavdc8</t>
  </si>
  <si>
    <t>GRIP DC-8 Navigation and Housekeeping Data</t>
  </si>
  <si>
    <t>GRIP GLOBAL HAWK NAVIGATION AND HOUSEKEEPING DATA V1</t>
  </si>
  <si>
    <t>gripnavgh</t>
  </si>
  <si>
    <t>GRIP Global Hawk Navigation and Housekeeping Data</t>
  </si>
  <si>
    <t>GRIP GOES 11 VISIBLE AND INFRARED IMAGES V1</t>
  </si>
  <si>
    <t>gripgoes11B</t>
  </si>
  <si>
    <t>GRIP GOES 11 Visible and Infrared Images</t>
  </si>
  <si>
    <t>GRIP GOES 13 OVERSHOOTING TOP V1</t>
  </si>
  <si>
    <t>gripgoesot</t>
  </si>
  <si>
    <t>GRIP GOES 13 Overshooting Top</t>
  </si>
  <si>
    <t>GRIP GOES 13 VISIBLE AND INFRARED IMAGES V1</t>
  </si>
  <si>
    <t>gripgoes13B</t>
  </si>
  <si>
    <t>GRIP GOES 13 Visible and Infrared Images</t>
  </si>
  <si>
    <t>GRIP HIGH-ALTITUDE MMIC SOUNDING RADIOMETER (HAMSR) V1</t>
  </si>
  <si>
    <t>griphamsr</t>
  </si>
  <si>
    <t>GRIP High-Altitude MMIC Sounding Radiometer (HAMSR)</t>
  </si>
  <si>
    <t>GRIP HURRICANE IMAGING RADIOMETER (HIRAD) V0</t>
  </si>
  <si>
    <t>griphirad</t>
  </si>
  <si>
    <t>GRIP Hurricane Imaging Radiometer (HIRAD )</t>
  </si>
  <si>
    <t>GRIP LANGLEY AEROSOL RESEARCH GROUP EXPERIMENT (LARGE) V1</t>
  </si>
  <si>
    <t>griplarge</t>
  </si>
  <si>
    <t>GRIP Langley Aerosol Research Group Experiment (LARGE)</t>
  </si>
  <si>
    <t>GRIP LIDAR ATMOSPHERIC SENSING EXPERIMENT (LASE) V1</t>
  </si>
  <si>
    <t>griplase</t>
  </si>
  <si>
    <t>GRIP Lidar Atmospheric Sensing Experiment (LASE)</t>
  </si>
  <si>
    <t>GRIP METEOSAT SECOND GENERATION (MSG) IMAGE DATA V1</t>
  </si>
  <si>
    <t>gripmsg</t>
  </si>
  <si>
    <t>GRIP Meteosat Second Generation (MSG) Image Data</t>
  </si>
  <si>
    <t>GRIP NOAA GLOBAL HAWK IN-FLIGHT TURBULENCE SENSOR (GHIS) V1</t>
  </si>
  <si>
    <t>gripghis</t>
  </si>
  <si>
    <t>GRIP NOAA Global Hawk In-flight Turbulence Sensor (GHIS)</t>
  </si>
  <si>
    <t>GRIP WB-57 NAVIGATION AND HOUSEKEEPING DATA V1</t>
  </si>
  <si>
    <t>gripnavwb57</t>
  </si>
  <si>
    <t>GRIP WB-57 Navigation and Housekeeping Data</t>
  </si>
  <si>
    <t>INFRARED GLOBAL GEOSTATIONARY COMPOSITE V1</t>
  </si>
  <si>
    <t>globalir</t>
  </si>
  <si>
    <t>Infrared Global Geostationary Composite</t>
  </si>
  <si>
    <t>KSC ADVANCED GROUND BASED FIELD MILL V1</t>
  </si>
  <si>
    <t>kscmill</t>
  </si>
  <si>
    <t>KSC Advanced Ground Based Field Mill</t>
  </si>
  <si>
    <t>LIGHTNING DETECTION AND RANGING (LDAR) RAW DATA V1</t>
  </si>
  <si>
    <t>ldarraw</t>
  </si>
  <si>
    <t>Lightning Detection and Ranging (LDAR) Raw Data</t>
  </si>
  <si>
    <t>LIS/OTD 0.5 DEGREE HIGH RESOLUTION ANNUAL CLIMATOLOGY (HRAC) V2.2</t>
  </si>
  <si>
    <t>lohrac</t>
  </si>
  <si>
    <t>LIS/OTD 0.5 Degree High Resolution Annual Climatology (HRAC)</t>
  </si>
  <si>
    <t>LIS/OTD 0.5 DEGREE HIGH RESOLUTION FULL CLIMATOLOGY (HRFC) V2.2</t>
  </si>
  <si>
    <t>lohrfc</t>
  </si>
  <si>
    <t>LIS/OTD 0.5 Degree High Resolution Full Climatology (HRFC)</t>
  </si>
  <si>
    <t>LIS/OTD 0.5 DEGREE HIGH RESOLUTION MONTHLY CLIMATOLOGY (HRMC) V2.2</t>
  </si>
  <si>
    <t>lohrmc</t>
  </si>
  <si>
    <t>LIS/OTD 0.5 Degree High Resolution Monthly Climatology (HRMC)</t>
  </si>
  <si>
    <t>LIS/OTD 2.5 DEGREE LOW RES ANNUAL DIURNAL CLIMATOLOGY (LRADC) V2.2</t>
  </si>
  <si>
    <t>lolradc</t>
  </si>
  <si>
    <t>LIS/OTD 2.5 Degree Low Res Annual Diurnal Climatology (LRADC)</t>
  </si>
  <si>
    <t>LIS/OTD 2.5 DEGREE LOW RESOLUTION ANNUAL CLIMATOLOGY (LRAC) V2.2</t>
  </si>
  <si>
    <t>lolrac</t>
  </si>
  <si>
    <t>LIS/OTD 2.5 Degree Low Resolution Annual Climatology (LRAC)</t>
  </si>
  <si>
    <t>LIS/OTD 2.5 DEGREE LOW RESOLUTION ANNUAL CLIMATOLOGY TIME SERIES V2.2</t>
  </si>
  <si>
    <t>lolracts</t>
  </si>
  <si>
    <t>LIS/OTD 2.5 Degree Low Resolution Annual Climatology Time Series</t>
  </si>
  <si>
    <t>LIS/OTD 2.5 DEGREE LOW RESOLUTION DIURNAL CLIMATOLOGY (LRDC) V2.2</t>
  </si>
  <si>
    <t>lolrdc</t>
  </si>
  <si>
    <t>LIS/OTD 2.5 DEGREE LOW RESOLUTION FULL CLIMATOLOGY (LRFC) V2.2</t>
  </si>
  <si>
    <t>lolrfc</t>
  </si>
  <si>
    <t>LIS/OTD 2.5 Degree Low Resolution Full Climatology (LRFC)</t>
  </si>
  <si>
    <t>LIS/OTD 2.5 DEGREE LOW RESOLUTION MONTHLY TIME SERIES (LRMTS) V2.2</t>
  </si>
  <si>
    <t>lolrmts</t>
  </si>
  <si>
    <t>LIS/OTD 2.5 Degree Low Resolution Monthly Time Series (LRMTS)</t>
  </si>
  <si>
    <t>LIS/OTD 2.5 DEGREE LOW RESOLUTION TIME SERIES (LRTS) V2.2</t>
  </si>
  <si>
    <t>lolrts</t>
  </si>
  <si>
    <t>LIS/OTD 2.5 Degree Low Resolution Time Series (LRTS)</t>
  </si>
  <si>
    <t>MSFC SSM/I TB AND PRODUCT GRIDS FROM DMSP F13 V1</t>
  </si>
  <si>
    <t>ssmi13tbpg</t>
  </si>
  <si>
    <t>MSFC SSM/I Tb and Product Grids from DMSP F13</t>
  </si>
  <si>
    <t>MSFC SSM/I TB AND PRODUCT GRIDS FROM DMSP F14 V1</t>
  </si>
  <si>
    <t>ssmi14tbpg</t>
  </si>
  <si>
    <t>MSFC SSM/I Tb and Product Grids from DMSP F14</t>
  </si>
  <si>
    <t>MSFC SSM/I TB AND PRODUCT GRIDS FROM DMSP F15 V1</t>
  </si>
  <si>
    <t>ssmi15tbpg</t>
  </si>
  <si>
    <t>MSFC SSM/I Tb and Product Grids from DMSP F15</t>
  </si>
  <si>
    <t>MSFC SSM/I TB AND PRODUCT SWATHS FROM DMSP F13 V1</t>
  </si>
  <si>
    <t>ssmi13tbps</t>
  </si>
  <si>
    <t>MSFC SSM/I Tb and Product Swaths from DMSP F13</t>
  </si>
  <si>
    <t>MSFC SSM/I TB AND PRODUCT SWATHS FROM DMSP F14 V1</t>
  </si>
  <si>
    <t>ssmi14tbps</t>
  </si>
  <si>
    <t>MSFC SSM/I Tb and Product Swaths from DMSP F14</t>
  </si>
  <si>
    <t>MSFC SSM/I TB AND PRODUCT SWATHS FROM DMSP F15 V1</t>
  </si>
  <si>
    <t>ssmi15tbps</t>
  </si>
  <si>
    <t>MSFC SSM/I Tb and Product Swaths from DMSP F15</t>
  </si>
  <si>
    <t>NAMMA ATD LIGHTNING DATA V1</t>
  </si>
  <si>
    <t>namukatd</t>
  </si>
  <si>
    <t>NAMMA ATD Lightning Data</t>
  </si>
  <si>
    <t>NAMMA CARBON MONOXIDE BY ATTENUATED LASER TRANSMISSION (COBALT) V1</t>
  </si>
  <si>
    <t>namcobalt</t>
  </si>
  <si>
    <t>NAMMA Carbon mOnoxide By Attenuated Laser Transmission (COBALT)</t>
  </si>
  <si>
    <t>NAMMA CLOUD MICROPHYSICS (CAPS-PIP) V1</t>
  </si>
  <si>
    <t>namcaps</t>
  </si>
  <si>
    <t>NAMMA Cloud Microphysics (CAPS-PIP)</t>
  </si>
  <si>
    <t>NAMMA CVI CLOUD CONDENSED WATER CONTENT V1</t>
  </si>
  <si>
    <t>namcvi</t>
  </si>
  <si>
    <t>NAMMA CVI Cloud Condensed Water Content</t>
  </si>
  <si>
    <t>NAMMA DC-8 DROPSONDE V1</t>
  </si>
  <si>
    <t>namdrop</t>
  </si>
  <si>
    <t>NAMMA DC-8 Dropsonde</t>
  </si>
  <si>
    <t>NAMMA DC-8 METEOROLOGICAL MEASUREMENT SYSTEM (MMS) V1</t>
  </si>
  <si>
    <t>nammms</t>
  </si>
  <si>
    <t>NAMMA DC-8 NAVIGATION AND HOUSEKEEPING (ICATS) V1</t>
  </si>
  <si>
    <t>namdc8nav</t>
  </si>
  <si>
    <t>NAMMA DC-8 Navigation and Housekeeping (ICATS)</t>
  </si>
  <si>
    <t>NAMMA DIODE LASER HYGROMETER (DLH) V1</t>
  </si>
  <si>
    <t>namdlh</t>
  </si>
  <si>
    <t>NAMMA Diode Laser Hygrometer (DLH)</t>
  </si>
  <si>
    <t>NAMMA HIGH ALTITUDE MMIC SOUNDING RADIOMETER (HAMSR) V1</t>
  </si>
  <si>
    <t>namhamsr</t>
  </si>
  <si>
    <t>NAMMA High Altitude MMIC Sounding Radiometer (HAMSR)</t>
  </si>
  <si>
    <t>NAMMA LANGLEY AEROSOL RESEARCH GROUP EXPERIMENT (LARGE) V1</t>
  </si>
  <si>
    <t>namlarge</t>
  </si>
  <si>
    <t>NAMMA Langley Aerosol Research Group Experiment (LARGE)</t>
  </si>
  <si>
    <t>NAMMA LANGLEY AEROSOL RESEARCH GROUP EXPERIMENT NAVIGATION DATA V1</t>
  </si>
  <si>
    <t>namlargen</t>
  </si>
  <si>
    <t>NAMMA Langley Aerosol Research Group Experiment Navigation Data</t>
  </si>
  <si>
    <t>NAMMA LIDAR ATMOSPHERIC SENSING EXPERIMENT (LASE) V1</t>
  </si>
  <si>
    <t>namlase</t>
  </si>
  <si>
    <t>NAMMA Lidar Atmospheric Sensing Experiment (LASE)</t>
  </si>
  <si>
    <t>NAMMA LIGHTNING ZEUS DATA V1</t>
  </si>
  <si>
    <t>namzeus</t>
  </si>
  <si>
    <t>NAMMA Lightning ZEUS Data</t>
  </si>
  <si>
    <t>NAMMA MODIS/AQUA AND MODIS/TERRA DEEP BLUE PRODUCTS V1</t>
  </si>
  <si>
    <t>namdblue</t>
  </si>
  <si>
    <t>NAMMA MODIS/AQUA and MODIS/TERRA Deep Blue Products</t>
  </si>
  <si>
    <t>NAMMA NASA POLARIMETRIC DOPPLER WEATHER RADAR (NPOL) V1</t>
  </si>
  <si>
    <t>namnpol</t>
  </si>
  <si>
    <t>NAMMA NASA Polarimetric Doppler Weather Radar (NPOL)</t>
  </si>
  <si>
    <t>NAMMA PRAIA CAPE VERDE RADIOSONDE V1</t>
  </si>
  <si>
    <t>namradio</t>
  </si>
  <si>
    <t>NAMMA Praia Cape Verde Radiosonde</t>
  </si>
  <si>
    <t>NAMMA SECOND GENERATION AIRBORNE PRECIPITATION RADAR (APR-2) V1</t>
  </si>
  <si>
    <t>namapr2</t>
  </si>
  <si>
    <t>NAMMA Second Generation Airborne Precipitation Radar (APR-2)</t>
  </si>
  <si>
    <t>NAMMA SENEGAL RADIOSONDE AND TOWER FLUX DATA V1</t>
  </si>
  <si>
    <t>namsenegal</t>
  </si>
  <si>
    <t>NAMMA Senegal Radiosonde and Tower Flux Data</t>
  </si>
  <si>
    <t>NAMMA SENEGAL RAIN GAUGE NETWORK V1</t>
  </si>
  <si>
    <t>namsenrg</t>
  </si>
  <si>
    <t>NAMMA Senegal Rain Gauge Network</t>
  </si>
  <si>
    <t>NAMMA SMART-COMMIT MOBILE LABORATORIES V1</t>
  </si>
  <si>
    <t>namsmart</t>
  </si>
  <si>
    <t>NAMMA SMART-COMMIT Mobile Laboratories</t>
  </si>
  <si>
    <t>NAMMA TOGA RADAR DATA V1</t>
  </si>
  <si>
    <t>namtoga</t>
  </si>
  <si>
    <t>NAMMA TOGA Radar Data</t>
  </si>
  <si>
    <t>Gridded Visible and Infrared Scanner (VIRS) Level 1 Calibrated Radiance Products (TRMM Product G1B01)</t>
  </si>
  <si>
    <t>HIRDLS/Aura Level 2 Geophysical Parameters (on a pressure grid) V005</t>
  </si>
  <si>
    <t>GES_DISC_HIRDLS2_V005</t>
  </si>
  <si>
    <t>HIRDLS/Aura Level 2 Geophysical Parameters (on a pressure grid) V006</t>
  </si>
  <si>
    <t>GES_DISC_HIRDLS2_V006</t>
  </si>
  <si>
    <t>MISR Level 3 Component Global Aerosol Product covering a quarter (seasonal) V004</t>
  </si>
  <si>
    <t>MIL3QAE4</t>
  </si>
  <si>
    <t>MISR Level 3 Component Global Aerosol Product covering a year V004</t>
  </si>
  <si>
    <t>MIL3YAE4</t>
  </si>
  <si>
    <t>MISR Level 3 Component Global Land Product covering a day V004</t>
  </si>
  <si>
    <t>MIL3DLS4</t>
  </si>
  <si>
    <t>MISR Level 3 Component Global Land Product covering a month V004</t>
  </si>
  <si>
    <t>MIL3MLS4</t>
  </si>
  <si>
    <t>MISR Level 3 Component Global Land Product covering a quarter (seasonal) V004</t>
  </si>
  <si>
    <t>MIL3QLS4</t>
  </si>
  <si>
    <t>MISR Level 3 Component Global Land Product covering a year V004</t>
  </si>
  <si>
    <t>MIL3YLS4</t>
  </si>
  <si>
    <t>MISR Level 3 Component Global Radiance Product covering a day V004</t>
  </si>
  <si>
    <t>MIL3DRD4</t>
  </si>
  <si>
    <t>MISR Level 3 Component Global Radiance Product covering a month V005</t>
  </si>
  <si>
    <t>MIL3MRD5</t>
  </si>
  <si>
    <t>MISR Level 3 Component Global Radiance Product covering a quarter (seasonal) V005</t>
  </si>
  <si>
    <t>MIL3QRD5</t>
  </si>
  <si>
    <t>MISR Level 3 Component Global Radiance Product covering a year V005</t>
  </si>
  <si>
    <t>MIL3YRD5</t>
  </si>
  <si>
    <t>MOPITT Derived CO and CH4 V003</t>
  </si>
  <si>
    <t>MOP023</t>
  </si>
  <si>
    <t>Measurements Of Pollution In The Troposphere (MOPITT) Level 2 Derived CO and CH4 (MOP02) V003</t>
  </si>
  <si>
    <t>MOPITT Gridded Daily CO Retrievals V003</t>
  </si>
  <si>
    <t>MOP033</t>
  </si>
  <si>
    <t>MOPITT CO gridded daily averages (MOP03) V003</t>
  </si>
  <si>
    <t>MOPITT Gridded Monthly CO Retrievals V003</t>
  </si>
  <si>
    <t>MOP03M3</t>
  </si>
  <si>
    <t>MOPITT CO gridded monthly means V003</t>
  </si>
  <si>
    <t>MOPITT Level 0 Engineering Data V001</t>
  </si>
  <si>
    <t>MOP00ENG1</t>
  </si>
  <si>
    <t>Measurements Of Pollution In The Troposphere (MOPITT) Level 0 - Engineering Data (MOP00ENG) V001</t>
  </si>
  <si>
    <t>MOPITT Level 0 Science Data V001</t>
  </si>
  <si>
    <t>MOP00SCI1</t>
  </si>
  <si>
    <t>Measurements Of Pollution In The Troposphere (MOPITT) Level 0 Science Data V001</t>
  </si>
  <si>
    <t>MOPITT Level 0 Table Data V001</t>
  </si>
  <si>
    <t>MOP00TBL1</t>
  </si>
  <si>
    <t>Measurements Of Pollution In The Troposphere (MOPITT) Level 0 Table Data V001</t>
  </si>
  <si>
    <t>MOPITT Level 1 Radiances HDF file V003</t>
  </si>
  <si>
    <t>MOP013</t>
  </si>
  <si>
    <t>Measurements Of Pollution In The Troposphere (MOPITT) Level 1 Radiances HDF file (MOP01) V003</t>
  </si>
  <si>
    <t>TES/Aura L2 H2O Limb V003</t>
  </si>
  <si>
    <t>TES Aura L2 H2O Limb V003</t>
  </si>
  <si>
    <t>CAL_IIR_L1-Prov-V1-10</t>
  </si>
  <si>
    <t>CALIPSO Imaging Infrared Radiometer Level 1B radiance data V1-10</t>
  </si>
  <si>
    <t>ISCCP_ICESNOW_NAT</t>
  </si>
  <si>
    <t>International Satellite Cloud Climatology Project (ISCCP) Ice Snow Product in Native (NAT) Format (ISCCP_ICESNOW_NAT)</t>
  </si>
  <si>
    <t>ASTER Expedited L1A Reconstructed Unprocessed Instrument Data V003</t>
  </si>
  <si>
    <t>AST_L1AE3</t>
  </si>
  <si>
    <t>Expedited ASTER L1A Reconstructed Unprocessed Instrument Data V003</t>
  </si>
  <si>
    <t>ASTER L1B Registered Radiance at the Sensor V003</t>
  </si>
  <si>
    <t>AST_L1B3</t>
  </si>
  <si>
    <t>MODIS/Aqua Gross Primary Productivity 8-Day L4 Global 1km SIN Grid V005</t>
  </si>
  <si>
    <t>MYD17A25</t>
  </si>
  <si>
    <t>MODIS/Aqua Land Surface Temperature/Emissivity 5-Min L2 Swath 1km V004</t>
  </si>
  <si>
    <t>MYD11_L24</t>
  </si>
  <si>
    <t>MODIS/Aqua Land Surface Temperature/Emissivity 5-Min L2 Swath 1km V005</t>
  </si>
  <si>
    <t>MYD11_L25</t>
  </si>
  <si>
    <t>MODIS/Aqua Land Surface Temperature/Emissivity 8-Day L3 Global 0.05Deg CMG V004</t>
  </si>
  <si>
    <t>MYD11C24</t>
  </si>
  <si>
    <t>MODIS/Aqua Land Surface Temperature/Emissivity 8-Day L3 Global 0.05Deg CMG V005</t>
  </si>
  <si>
    <t>MYD11C25</t>
  </si>
  <si>
    <t>MODIS/Aqua Land Surface Temperature/Emissivity 8-Day L3 Global 1km SIN Grid V004</t>
  </si>
  <si>
    <t>MYD11A24</t>
  </si>
  <si>
    <t>MODIS/Aqua Land Surface Temperature/Emissivity 8-Day L3 Global 1km SIN Grid V005</t>
  </si>
  <si>
    <t>MYD11A25</t>
  </si>
  <si>
    <t>MODIS/Aqua Land Surface Temperature/Emissivity Daily L3 Global 0.05Deg CMG V004</t>
  </si>
  <si>
    <t>MYD11C14</t>
  </si>
  <si>
    <t>MODIS/Aqua Land Surface Temperature/Emissivity Daily L3 Global 0.05Deg CMG V005</t>
  </si>
  <si>
    <t>MYD11C15</t>
  </si>
  <si>
    <t>MODIS/Aqua Land Surface Temperature/Emissivity Daily L3 Global 1km SIN Grid V004</t>
  </si>
  <si>
    <t>MYD11A14</t>
  </si>
  <si>
    <t>MODIS/Aqua Land Surface Temperature/Emissivity Daily L3 Global 1km SIN Grid V005</t>
  </si>
  <si>
    <t>MYD11A15</t>
  </si>
  <si>
    <t>MODIS/Aqua Land Surface Temperature/Emissivity Daily L3 Global 5km SIN Grid V004</t>
  </si>
  <si>
    <t>MYD11B14</t>
  </si>
  <si>
    <t>MODIS/Aqua Land Surface Temperature/Emissivity Daily L3 Global 6km SIN Grid V005</t>
  </si>
  <si>
    <t>MYD11B15</t>
  </si>
  <si>
    <t>MODIS/Aqua Land Surface Temperature/Emissivity Monthly L3 Global 0.05Deg CMG V004</t>
  </si>
  <si>
    <t>MYD11C34</t>
  </si>
  <si>
    <t>MODIS/Aqua Land Surface Temperature/Emissivity Monthly V004</t>
  </si>
  <si>
    <t>MODIS/Aqua Land Surface Temperature/Emissivity Monthly L3 Global 0.05Deg CMG V005</t>
  </si>
  <si>
    <t>MYD11C35</t>
  </si>
  <si>
    <t>MODIS/Aqua Leaf Area Index/FPAR 8-Day L4 Global 1km SIN Grid V005</t>
  </si>
  <si>
    <t>MYD15A25</t>
  </si>
  <si>
    <t>MODIS/Aqua Surface Reflectance 8-Day L3 Global 250m SIN Grid V005</t>
  </si>
  <si>
    <t>MYD09Q15</t>
  </si>
  <si>
    <t>MODIS/Aqua Surface Reflectance 8-Day L3 Global 500m SIN Grid V005</t>
  </si>
  <si>
    <t>MYD09A15</t>
  </si>
  <si>
    <t>MODIS/Aqua Surface Reflectance Daily L2G Global 1km and 500m SIN Grid V005</t>
  </si>
  <si>
    <t>MYD09GA5</t>
  </si>
  <si>
    <t>MODIS/Aqua Surface Reflectance Daily L2G Global 250m SIN Grid V005</t>
  </si>
  <si>
    <t>MYD09GQ5</t>
  </si>
  <si>
    <t>MODIS/Aqua Surface Reflectance Daily L3 Global 0.05Deg CMG V004</t>
  </si>
  <si>
    <t>MYD09CMG4</t>
  </si>
  <si>
    <t>MODIS/Aqua Surface Reflectance Daily L3 Global 0.05Deg CMG V005</t>
  </si>
  <si>
    <t>MODIS/Aqua Surface Reflectance Quality Daily L2G Global 1km SIN Grid V004</t>
  </si>
  <si>
    <t>MYD09GST4</t>
  </si>
  <si>
    <t>MODIS/Aqua Thermal Anomalies/Fire 5-Min L2 Swath 1km V005</t>
  </si>
  <si>
    <t>MODIS/Aqua Thermal Anomalies/Fire 8-Day L3 Global 1km SIN Grid V005</t>
  </si>
  <si>
    <t>MYD14A25</t>
  </si>
  <si>
    <t>MODIS/Aqua Vegetation Indices 16-Day L3 Global 0.05Deg CMG V004</t>
  </si>
  <si>
    <t>MYD13C14</t>
  </si>
  <si>
    <t>Vegetation Indices 16-Day L3 Global 0.05Deg CMG V004</t>
  </si>
  <si>
    <t>MODIS/Aqua Vegetation Indices 16-Day L3 Global 0.05Deg CMG V005</t>
  </si>
  <si>
    <t>MYD13C15</t>
  </si>
  <si>
    <t>MODIS/Aqua Vegetation Indices 16-Day L3 Global 1km SIN Grid V005</t>
  </si>
  <si>
    <t>MYD13A25</t>
  </si>
  <si>
    <t>MODIS/Aqua Vegetation Indices 16-Day L3 Global 250m SIN Grid V005</t>
  </si>
  <si>
    <t>MYD13Q15</t>
  </si>
  <si>
    <t>MODIS/Aqua Vegetation Indices 16-Day L3 Global 500m SIN Grid V005</t>
  </si>
  <si>
    <t>MYD13A15</t>
  </si>
  <si>
    <t>MODIS/Aqua Vegetation Indices 16-Day L3 Global 500m SIN</t>
  </si>
  <si>
    <t>MODIS/Aqua Vegetation Indices Monthly L3 Global 0.05Deg CMG V005</t>
  </si>
  <si>
    <t>MYD13C25</t>
  </si>
  <si>
    <t>MODIS/Aqua Vegetation Indices Monthly L3 Global 1km SIN Grid V005</t>
  </si>
  <si>
    <t>MYD13A35</t>
  </si>
  <si>
    <t>MODIS/Terra Albedo 16-Day L3 Global 0.05Deg CMG V004</t>
  </si>
  <si>
    <t>MOD43C14</t>
  </si>
  <si>
    <t>MODIS/Terra BRDF/Albedo Parameters 16-Day L3 Global 0.05Deg CMG V004</t>
  </si>
  <si>
    <t>MOD43C24</t>
  </si>
  <si>
    <t>MODIS/Terra Gross Primary Productivity 8-Day L4 Global 1km SIN Grid V005</t>
  </si>
  <si>
    <t>MOD17A25</t>
  </si>
  <si>
    <t>MODIS/Terra Land Cover Type Yearly L3 Global 0.05Deg CMG V004</t>
  </si>
  <si>
    <t>MOD12C14</t>
  </si>
  <si>
    <t>MODIS/TERRA LAND COVER TYPE YEARLY L3 GLOBAL 0.05DEG CMG V004</t>
  </si>
  <si>
    <t>MODIS/Terra Land Cover Type Yearly L3 Global 1km SIN Grid V004</t>
  </si>
  <si>
    <t>MOD12Q14</t>
  </si>
  <si>
    <t>MODIS/Terra Land Surface Temperature/Emissivity 5-Min L2 Swath 1km V004</t>
  </si>
  <si>
    <t>MOD11_L24</t>
  </si>
  <si>
    <t>MODIS/Terra Land Surface Temperature/Emissivity 5-Min L2 Swath 1km V005</t>
  </si>
  <si>
    <t>MOD11_L25</t>
  </si>
  <si>
    <t>MODIS/Terra Land Surface Temperature/Emissivity 8-Day L3 Global 0.05Deg CMG V004</t>
  </si>
  <si>
    <t>MOD11C24</t>
  </si>
  <si>
    <t>MODIS/Terra Land Surface Temperature/Emissivity 8-Day L3 Global 0.05Deg CMG V005</t>
  </si>
  <si>
    <t>MOD11C25</t>
  </si>
  <si>
    <t>MODIS/Terra Land Surface Temperature/Emissivity 8-Day L3 Global 1km SIN Grid V004</t>
  </si>
  <si>
    <t>MOD11A24</t>
  </si>
  <si>
    <t>MODIS/Terra Land Surface Temperature/Emissivity 8-Day L3 Global 1km SIN Grid V005</t>
  </si>
  <si>
    <t>MOD11A25</t>
  </si>
  <si>
    <t>MODIS/Terra Land Surface Temperature/Emissivity Daily L3 Global 0.05Deg CMG V004</t>
  </si>
  <si>
    <t>MOD11C14</t>
  </si>
  <si>
    <t>MODIS/Terra Land Surface Temperature/Emissivity Daily L3 Global 0.05Deg CMG V005</t>
  </si>
  <si>
    <t>MOD11C15</t>
  </si>
  <si>
    <t>MODIS/Terra Land Surface Temperature/Emissivity Daily L3 Global 1km SIN Grid V004</t>
  </si>
  <si>
    <t>MOD11A14</t>
  </si>
  <si>
    <t>MODIS/Terra Land Surface Temperature/Emissivity Daily L3 Global 1km SIN Grid V005</t>
  </si>
  <si>
    <t>MOD11A15</t>
  </si>
  <si>
    <t>MODIS/Terra Land Surface Temperature/Emissivity Daily L3 Global 5km SIN Grid V004</t>
  </si>
  <si>
    <t>MOD11B14</t>
  </si>
  <si>
    <t>MODIS/Terra Land Surface Temperature/Emissivity Daily L3 Global 6km SIN Grid V005</t>
  </si>
  <si>
    <t>MOD11B15</t>
  </si>
  <si>
    <t>MODIS/Terra Land Surface Temperature/Emissivity Monthly L3 Global 0.05Deg CMG V004</t>
  </si>
  <si>
    <t>MOD11C34</t>
  </si>
  <si>
    <t>MODIS/Terra Land Surface Temperature/Emissivity Monthly L3 Global 0.05Deg CMG V005</t>
  </si>
  <si>
    <t>MOD11C35</t>
  </si>
  <si>
    <t>MODIS/Terra Land Water Mask Derived from MODIS and SRTM L3 Global 250m SIN Grid V005</t>
  </si>
  <si>
    <t>MOD44W5</t>
  </si>
  <si>
    <t>Land Water Mask Derived from MODIS and SRTM L3 Global 250 m SIN Grid V005</t>
  </si>
  <si>
    <t>MODIS/Terra Leaf Area Index/FPAR 8-Day L4 Global 1km SIN Grid V005</t>
  </si>
  <si>
    <t>MOD15A25</t>
  </si>
  <si>
    <t>MODIS/Terra Nadir BRDF-Adjusted Reflectance 16-Day L3 Global 0.05Deg CMG V004</t>
  </si>
  <si>
    <t>MOD43C34</t>
  </si>
  <si>
    <t>MODIS/Terra Net Primary Production Yearly L4 Global 1km SIN Grid V004</t>
  </si>
  <si>
    <t>MOD17A34</t>
  </si>
  <si>
    <t>MODIS/Terra Surface Reflectance 8-Day L3 Global 250m SIN Grid V005</t>
  </si>
  <si>
    <t>MOD09Q15</t>
  </si>
  <si>
    <t>MODIS/Terra Surface Reflectance 8-Day L3 Global 500m SIN Grid V005</t>
  </si>
  <si>
    <t>MOD09A15</t>
  </si>
  <si>
    <t>MODIS/Terra Surface Reflectance Daily L2G Global 1km and 500m SIN Grid V005</t>
  </si>
  <si>
    <t>MOD09GA5</t>
  </si>
  <si>
    <t>MODIS/Terra Surface Reflectance Daily L2G Global 250m SIN Grid V005</t>
  </si>
  <si>
    <t>MOD09GQ5</t>
  </si>
  <si>
    <t>MODIS/Terra Surface Reflectance Daily L3 Global 0.05Deg CMG V004</t>
  </si>
  <si>
    <t>MOD09CMG4</t>
  </si>
  <si>
    <t>MODIS/Terra Surface Reflectance Daily L3 Global 0.05Deg CMG V005</t>
  </si>
  <si>
    <t>MOD09CMG5</t>
  </si>
  <si>
    <t>MODIS/Terra Surface Reflectance Quality Daily L2G Global 1km SIN Grid V004</t>
  </si>
  <si>
    <t>MOD09GST4</t>
  </si>
  <si>
    <t>MODIS/Terra Thermal Anomalies/Fire 5-Min L2 Swath 1km V005</t>
  </si>
  <si>
    <t>MOD145</t>
  </si>
  <si>
    <t>MODIS/Terra Thermal Anomalies/Fire 8-Day L3 Global 1km SIN Grid V005</t>
  </si>
  <si>
    <t>MOD14A25</t>
  </si>
  <si>
    <t>MODIS/Terra Thermal Anomalies/Fire Daily L3 Global 1km SIN Grid V005</t>
  </si>
  <si>
    <t>MOD14A15</t>
  </si>
  <si>
    <t>MODIS/Terra Vegetation Continuous Fields Yearly L3 Global 500m ISIN Grid V003</t>
  </si>
  <si>
    <t>MOD44B3</t>
  </si>
  <si>
    <t>MODIS/Terra Vegetation Continuous Fields Yearly L4 Global 500m ISIN Grid V003</t>
  </si>
  <si>
    <t>MODIS/Terra Vegetation Cover Conversion 96-Day L3 Global 250m SIN Grid V004</t>
  </si>
  <si>
    <t>MOD44A4</t>
  </si>
  <si>
    <t>MODIS/Terra Vegetation Indices 16-Day L3 Global 0.05Deg CMG V004</t>
  </si>
  <si>
    <t>MOD13C14</t>
  </si>
  <si>
    <t>MODIS/Terra Vegetation Indices 16-Day L3 Global 1km SIN Grid V005</t>
  </si>
  <si>
    <t>MOD13A25</t>
  </si>
  <si>
    <t>MODIS/Terra Vegetation Indices 16-Day L3 Global 500m SIN Grid V005</t>
  </si>
  <si>
    <t>MOD13A15</t>
  </si>
  <si>
    <t>MODIS/Terra Vegetation Indices Monthly L3 Global 1km SIN Grid V005</t>
  </si>
  <si>
    <t>MOD13A35</t>
  </si>
  <si>
    <t>MODIS/Terra+Aqua Albedo 16-Day L3 Global 0.05Deg CMG V004</t>
  </si>
  <si>
    <t>MCD43C14</t>
  </si>
  <si>
    <t>MODIS/Terra+Aqua Albedo 16-Day L3 Global 0.05Deg CMG V005</t>
  </si>
  <si>
    <t>MCD43C35</t>
  </si>
  <si>
    <t>MODIS/Terra+Aqua Albedo 16-Day L3 Global 1km SIN Grid V005</t>
  </si>
  <si>
    <t>MCD43B35</t>
  </si>
  <si>
    <t>MODIS/Terra+Aqua Albedo 16-Day L3 Global 500m SIN Grid V005</t>
  </si>
  <si>
    <t>MCD43A35</t>
  </si>
  <si>
    <t>MODIS/Terra+Aqua BRDF/Albedo Model Parameters 16-Day L3 Global 1km SIN Grid V005</t>
  </si>
  <si>
    <t>MCD43B15</t>
  </si>
  <si>
    <t>MODIS/Terra+Aqua BRDF/Albedo Model Parameters 16-Day L3 Global 500m SIN Grid V005</t>
  </si>
  <si>
    <t>MCD43A15</t>
  </si>
  <si>
    <t>MODIS/Terra+Aqua BRDF/ALBEDO Model Parameters 16-Day L3 Global 500M SIN Grid V005</t>
  </si>
  <si>
    <t>MODIS/Terra+Aqua BRDF/Albedo Parameters 16-Day L3 Global 0.05Deg CMG V004</t>
  </si>
  <si>
    <t>MCD43C24</t>
  </si>
  <si>
    <t>MODIS/Terra+Aqua BRDF/Albedo Parameters 16-Day L3 Global 0.05Deg CMG V005</t>
  </si>
  <si>
    <t>MCD43C15</t>
  </si>
  <si>
    <t>MLS/Aura L1 Orbit/Attitude and Tangent Point Geolocation Data V003</t>
  </si>
  <si>
    <t>MISR Level 3 FIRSTLOOK Global Aerosol product in netCDF format covering a day V002</t>
  </si>
  <si>
    <t>MISR Level 3 FIRSTLOOK Global Aerosol product in netCDF format covering a month V002</t>
  </si>
  <si>
    <t>MISR Level 3 FIRSTLOOK Global Albedo product in netCDF format covering a day V002</t>
  </si>
  <si>
    <t>MISR Level 3 FIRSTLOOK Global Albedo product in netCDF format covering a month V002</t>
  </si>
  <si>
    <t>MISR Level 3 FIRSTLOOK Global Land product in netCDF format covering a month V002</t>
  </si>
  <si>
    <t>CAL_IIR_L1-Prov-V1-11</t>
  </si>
  <si>
    <t>CAL_IIR_L2_Swath-Beta-V2-01</t>
  </si>
  <si>
    <t>CAL_IIR_L2_Track-Beta-V2-01</t>
  </si>
  <si>
    <t>CAL_LID_L1-ValStage1-V3-01</t>
  </si>
  <si>
    <t>CAL_LID_L2_01kmCLay-ValStage1-V3-01</t>
  </si>
  <si>
    <t>CAL_LID_L2_05kmALay-Prov-V3-01</t>
  </si>
  <si>
    <t>CAL_LID_L2_05kmAPro-Prov-V3-01</t>
  </si>
  <si>
    <t>CAL_LID_L2_05kmCLay-Prov-V3-01</t>
  </si>
  <si>
    <t>CAL_LID_L2_05kmCPro-Prov-V3-01</t>
  </si>
  <si>
    <t>CAL_LID_L2_333mCLay-ValStage1-V3-01</t>
  </si>
  <si>
    <t>CAL_LID_L2_VFM-ValStage1-V3-01</t>
  </si>
  <si>
    <t>CAL_WFC_L1_125m-ValStage1-V3-01</t>
  </si>
  <si>
    <t>CAL_WFC_L1_1Km-ValStage1-V3-01</t>
  </si>
  <si>
    <t>CAL_WFC_L1_IIR-ValStage1-V3-01</t>
  </si>
  <si>
    <t>MODIS/Aqua Land Surface Temperature/Emissivity 5-Min L2 Swath 1km V041</t>
  </si>
  <si>
    <t>MODIS/Aqua Land Surface Temperature/Emissivity 8-Day L3 Global 0.05Deg CMG V041</t>
  </si>
  <si>
    <t>MODIS/Aqua Land Surface Temperature/Emissivity Daily L3 Global 0.05Deg CMG V041</t>
  </si>
  <si>
    <t>MODIS/Aqua Land Surface Temperature/Emissivity Daily L3 Global 1km SIN Grid V041</t>
  </si>
  <si>
    <t>MODIS/Aqua Land Surface Temperature/Emissivity Daily L3 Global 5km SIN Grid V041</t>
  </si>
  <si>
    <t>MODIS/Aqua Net Primary Production Yearly L4 Global 1km SIN Grid V004</t>
  </si>
  <si>
    <t>MODIS/Aqua Thermal Anomalies/Fire Daily L3 Global 1km SIN Grid V005</t>
  </si>
  <si>
    <t>MODIS/Terra Land Surface Temperature/Emissivity 8-Day L3 Global 0.05Deg CMG V041</t>
  </si>
  <si>
    <t>MODIS/Terra Land Surface Temperature/Emissivity Daily L3 Global 0.05Deg CMG V041</t>
  </si>
  <si>
    <t>MODIS/Terra Land Surface Temperature/Emissivity Daily L3 Global 1km SIN Grid V041</t>
  </si>
  <si>
    <t>MODIS/Terra Land Surface Temperature/Emissivity Daily L3 Global 5km SIN Grid V041</t>
  </si>
  <si>
    <t>MODIS/Terra Land Surface Temperature/Emissivity Monthly L3 Global 0.05Deg CMG V041</t>
  </si>
  <si>
    <t>MODIS/Terra Vegetation Indices 16-Day L3 Global 0.05Deg CMG V005</t>
  </si>
  <si>
    <t>MODIS/Terra Vegetation Indices 16-Day L3 Global 250m SIN Grid V005</t>
  </si>
  <si>
    <t>MODIS/Terra Vegetation Indices Monthly L3 Global 0.05Deg CMG V005</t>
  </si>
  <si>
    <t>MODIS/Terra+Aqua Leaf Area Index/FPAR 4-Day L4 Global 1km SIN Grid V005</t>
  </si>
  <si>
    <t>AMSR-E/Aqua Daily L3 Surface Soil Moisture, Interpretive Parms, &amp; QC EASE-Grids V002</t>
  </si>
  <si>
    <t>OMI/Aura Multi-wavelength Aerosol Optical Depth and Single Scattering Albedo 1-orbit L2 Swath 13x24 km V003 (OMAERO) at GES DISC</t>
  </si>
  <si>
    <t>OMI/Aura Multi-wavelength Aerosol Optical Depth and Single Scattering Albedo Daily L2 Global 0.25x0.25 deg Lat/Lon Grid V003</t>
  </si>
  <si>
    <t>GES_DISC_OMAEROG_V003</t>
  </si>
  <si>
    <t>OMI/Aura Multi-wavelength Aerosol Optical Depth and Single Scattering Albedo Daily L2 Global 0.25x0.25 deg Lat/Lon Grid V003 (OMAEROG) at GES DISC</t>
  </si>
  <si>
    <t>BOREAS FOREST COVER LAYERS OF THE NSA IN RASTER FORMAT</t>
  </si>
  <si>
    <t>BOREAS_NSAFCOVR</t>
  </si>
  <si>
    <t>BOREAS Follow-On CD-ROM Set, 6 disks</t>
  </si>
  <si>
    <t>BOREAS_FO_CD</t>
  </si>
  <si>
    <t>BOREAS HYD-01 SOIL HYDRAULIC PROPERTIES</t>
  </si>
  <si>
    <t>BOREAS_H01_SHD</t>
  </si>
  <si>
    <t>BOREAS HYD-01 UNDER CANOPY PRECIPITATION DATA</t>
  </si>
  <si>
    <t>BOREAS_H01UNCPD</t>
  </si>
  <si>
    <t>BOREAS HYD-01 VOLUMETRIC SOIL MOISTURE DATA</t>
  </si>
  <si>
    <t>BOREAS_H01SMPVD</t>
  </si>
  <si>
    <t>BOREAS HYD-02 ESTIMATED SNOW WATER EQUIVALENT (SWE) FROM MICROWAVE MEASUREMENTS</t>
  </si>
  <si>
    <t>BOREAS_H02SWED</t>
  </si>
  <si>
    <t>BOREAS HYD-03 1996 TREE STEM DENSITY DATA</t>
  </si>
  <si>
    <t>BOREAS_H03STDND</t>
  </si>
  <si>
    <t>BOREAS HYD-03 CANOPY DENSITY DATA</t>
  </si>
  <si>
    <t>BOREAS_H03CANDD</t>
  </si>
  <si>
    <t>BOREAS HYD-03 SNOW DEPTH DATA: 1996</t>
  </si>
  <si>
    <t>BOREAS_H03SD96D</t>
  </si>
  <si>
    <t>BOREAS HYD-03 SNOW PIT MEASUREMENTS: 1996</t>
  </si>
  <si>
    <t>BOREAS_H03SP96D</t>
  </si>
  <si>
    <t>BOREAS HYD-03 SNOW TEMPERATURE PROFILES</t>
  </si>
  <si>
    <t>BOREAS_H03SNTMD</t>
  </si>
  <si>
    <t>BOREAS HYD-03 SNOW WATER EQUIVALENT DATA</t>
  </si>
  <si>
    <t>BOREAS_H03SWED</t>
  </si>
  <si>
    <t>BOREAS HYD-03 SNOW WATER EQUIVALENT: 1996</t>
  </si>
  <si>
    <t>BOREAS_H3SWE96D</t>
  </si>
  <si>
    <t>BOREAS HYD-03 SSA/OLD ASPEN DBH DATA</t>
  </si>
  <si>
    <t>BOREAS_H03DBHD</t>
  </si>
  <si>
    <t>BOREAS HYD-03 SUBCANOPY METEOROLOGICAL DATA</t>
  </si>
  <si>
    <t>BOREAS_H3SCMET</t>
  </si>
  <si>
    <t>BOREAS HYD-03 SUBCANOPY RADIATION DATA</t>
  </si>
  <si>
    <t>BOREAS_H03SCRDD</t>
  </si>
  <si>
    <t>BOREAS HYD-04 AREAL SNOW COURSE SURVEY DATA</t>
  </si>
  <si>
    <t>BOREAS_H04ASSD</t>
  </si>
  <si>
    <t>BOREAS HYD-04 STANDARD SNOW COURSE DATA</t>
  </si>
  <si>
    <t>BOREAS_H04STSND</t>
  </si>
  <si>
    <t>BOREAS HYD-05 BEAR TRAP CREEK AND NAMEKUS LAKE WINTER SURFACE FLUX DATA</t>
  </si>
  <si>
    <t>BOREAS_H5FLXD</t>
  </si>
  <si>
    <t>BOREAS HYD-06 AIRCRAFT GAMMA RAY SOIL MOISTURE</t>
  </si>
  <si>
    <t>BOREAS_H6ACGSMD</t>
  </si>
  <si>
    <t>BOREAS HYD-06 GROUND GRAVIMETRIC SOIL MOISTURE DATA</t>
  </si>
  <si>
    <t>BOREAS_H06GRSMD</t>
  </si>
  <si>
    <t>BOREAS HYD-06 MOSS/HUMUS MOISTURE DATA</t>
  </si>
  <si>
    <t>BOREAS_H06GRMSD</t>
  </si>
  <si>
    <t>BOREAS HYD-08 1994 GRAVIMETRIC MOSS DATA</t>
  </si>
  <si>
    <t>BOREAS_H08GM94</t>
  </si>
  <si>
    <t>BOREAS HYD-08 1996 GRAVIMETRIC MOSS DATA</t>
  </si>
  <si>
    <t>BOREAS_H08GM96</t>
  </si>
  <si>
    <t>BOREAS HYD-08 1996 GROSS PRECIPITATION DATA</t>
  </si>
  <si>
    <t>BOREAS_H08GP96</t>
  </si>
  <si>
    <t>BOREAS HYD-08 DEM DATA OVER THE NSA-MSA AND SSA-MSA IN UTM PROJECTION</t>
  </si>
  <si>
    <t>BOREAS_H8UTMDEM</t>
  </si>
  <si>
    <t>BOREAS HYD-08 THROUGHFALL DATA</t>
  </si>
  <si>
    <t>BOREAS_H8THRFLD</t>
  </si>
  <si>
    <t>BOREAS HYD-09 HOURLY AND DAILY RADAR RAINFALL MAPS FOR THE SOUTHERN STUDY AREA</t>
  </si>
  <si>
    <t>BOREAS_H09RRADI</t>
  </si>
  <si>
    <t>BOREAS HYD-09 STREAMFLOW DATA</t>
  </si>
  <si>
    <t>BOREAS_H09STMGD</t>
  </si>
  <si>
    <t>BOREAS LANDSAT MSS IMAGERY: DIGITAL COUNTS</t>
  </si>
  <si>
    <t>BOREAS_LSATMSSD</t>
  </si>
  <si>
    <t>BOREAS LEVEL-0 AOCI IMAGERY: DIGITAL COUNTS IN BIL FORMAT</t>
  </si>
  <si>
    <t>BOREAS_AOCI0BIL</t>
  </si>
  <si>
    <t>BOREAS LEVEL-0 TIMS IMAGERY: DIGITAL COUNTS IN BIL FORMAT</t>
  </si>
  <si>
    <t>BOREAS_TIMS0BIL</t>
  </si>
  <si>
    <t>BOREAS LEVEL-1B MAS IMAGERY: AT-SENSOR RADIANCE, RELATIVE X AND Y COORDINATES</t>
  </si>
  <si>
    <t>BOREAS_MASLV1B</t>
  </si>
  <si>
    <t>BOREAS LEVEL-1B TIMS IMAGERY: AT SENSOR RADIANCE IN BSQ FORMAT</t>
  </si>
  <si>
    <t>BOREAS_TIMS1BIL</t>
  </si>
  <si>
    <t>BOREAS LEVEL-2 MAS SURFACE REFLECTANCE AND TEMPERATURE IMAGES IN BSQ FORMAT</t>
  </si>
  <si>
    <t>BOREAS_MAS_LV2</t>
  </si>
  <si>
    <t>BOREAS LEVEL-3B AVHRR-LAC IMAGERY: SCALED AT-SENSOR RADIANCE IN LGSOWG FORMAT</t>
  </si>
  <si>
    <t>BOREAS_AVHRRL3B</t>
  </si>
  <si>
    <t>BOREAS LEVEL-4B AVHRR-LAC TEN-DAY COMPOSITE IMAGES: AT-SENSOR RADIANCE</t>
  </si>
  <si>
    <t>BOREAS_AVHRRL4B</t>
  </si>
  <si>
    <t>BOREAS LEVEL-4C AVHRR-LAC TEN-DAY COMPOSITE IMAGES: SURFACE PARAMETERS</t>
  </si>
  <si>
    <t>BOREAS_AVHRRL4C</t>
  </si>
  <si>
    <t>BOREAS NS001 TMS LEVEL-0 IMAGES IN BIL FORMAT</t>
  </si>
  <si>
    <t>BOREAS_NS001BIL</t>
  </si>
  <si>
    <t>BOREAS NS001 TMS LEVEL-2 IMAGES: REFLECTANCE AND TEMPERATURE IN BSQ FORMAT</t>
  </si>
  <si>
    <t>BOREAS_NS0012BQ</t>
  </si>
  <si>
    <t>BOREAS PRINCE ALBERT NATIONAL PARK FOREST COVER DATA IN VECTOR FORMAT</t>
  </si>
  <si>
    <t>BOREAS_PANPFCOV</t>
  </si>
  <si>
    <t>BOREAS REGIONAL DEM IN RASTER FORMAT AND AEAC PROJECTION</t>
  </si>
  <si>
    <t>BOREAS_REG_AEAC</t>
  </si>
  <si>
    <t>BOREAS REGIONAL SOILS DATA IN RASTER FORMAT AND AEAC PROJECTION</t>
  </si>
  <si>
    <t>BOREAS_REGSOILR</t>
  </si>
  <si>
    <t>BOREAS RSS-01 PARABOLA SSA SURFACE REFLECTANCE AND TRANSMITTANCE DATA</t>
  </si>
  <si>
    <t>BOREAS_RSS1PARA</t>
  </si>
  <si>
    <t>BOREAS RSS-02 EXTRACTED REFLECTANCE FACTORS DERIVED FROM ASAS IMAGERY</t>
  </si>
  <si>
    <t>BOREAS_ASASREFL</t>
  </si>
  <si>
    <t>BOREAS RSS-02 LEVEL-1B ASAS IMAGE DATA: AT-SENSOR RADIANCE IN BSQ FORMAT</t>
  </si>
  <si>
    <t>BOREAS_ASAS_L1B</t>
  </si>
  <si>
    <t>BOREAS RSS-03 ATMOSPHERIC CONDITIONS FROM A HELICOPTER-MOUNTED SUNPHOTOMETER</t>
  </si>
  <si>
    <t>BOREAS_RS3ATMOS</t>
  </si>
  <si>
    <t>BOREAS RSS-03 IMAGERY AND SNAPSHOTS FROM A HELICOPTER-MOUNTED VIDEO CAMERA</t>
  </si>
  <si>
    <t>BOREAS_RS3SNAPS</t>
  </si>
  <si>
    <t>BOREAS RSS-03 REFLECTANCE MEASURED FROM A HELICOPTER-MOUNTED BARNES MMR</t>
  </si>
  <si>
    <t>BOREAS_RSS3HMMR</t>
  </si>
  <si>
    <t>BOREAS RSS-03 REFLECTANCE MEASURED FROM A HELICOPTER-MOUNTED SE-590</t>
  </si>
  <si>
    <t>BOREAS_RS3SE590</t>
  </si>
  <si>
    <t>BOREAS RSS-04 1994 JACK PINE LEAF BIOCHEMISTRY AND MODELED SPECTRA IN THE SSA</t>
  </si>
  <si>
    <t>BOREAS_RSS4LIB</t>
  </si>
  <si>
    <t>BOREAS RSS-04 1994 SOUTHERN STUDY AREA JACK PINE LAI &amp; FPAR DATA</t>
  </si>
  <si>
    <t>BOREAS_R04LAIFD</t>
  </si>
  <si>
    <t>BOREAS RSS-07 LAI, GAP FRACTION, AND FPAR DATA</t>
  </si>
  <si>
    <t>BOREAS_R07ELAID</t>
  </si>
  <si>
    <t>BOREAS RSS-07 LANDSAT TM LAI IMAGES OF THE SSA AND NSA</t>
  </si>
  <si>
    <t>BOREAS_RS7TMLAI</t>
  </si>
  <si>
    <t>BOREAS RSS-07 REGIONAL LAI AND FPAR IMAGES FROM TEN-DAY AVHRR-LAC COMPOSITES</t>
  </si>
  <si>
    <t>BOREAS_R7LAIFPA</t>
  </si>
  <si>
    <t>BOREAS RSS-08 BIOME-BGC MODEL SIMULATIONS AT TOWER FLUX SITES IN 1994</t>
  </si>
  <si>
    <t>BOREAS_BIOMEBGC</t>
  </si>
  <si>
    <t>BOREAS RSS-08 BIOME-BGC SSA SIMULATIONS OF ANNUAL WATER AND CARBON FLUXES</t>
  </si>
  <si>
    <t>BOREAS_BIOMEBG2</t>
  </si>
  <si>
    <t>BOREAS RSS-08 IFC-3 ADS-PSII MEASUREMENTS OF BRDF AT SSA-OBS AND SSA-OA SITES</t>
  </si>
  <si>
    <t>BOREAS_RSS8BRDF</t>
  </si>
  <si>
    <t>BOREAS RSS-08 SNOW MAPS DERIVED FROM LANDSAT TM IMAGERY</t>
  </si>
  <si>
    <t>BOREAS_RSS8SNOW</t>
  </si>
  <si>
    <t>BOREAS RSS-08 SSA IFC-3 DIGITIZED STEREO IMAGERY AT THE OBS, OA, AND OJP SITES</t>
  </si>
  <si>
    <t>BOREAS_RSS8DIGI</t>
  </si>
  <si>
    <t>BOREAS RSS-10 TOMS CIRCUMPOLAR ONE-DEGREE PAR IMAGES</t>
  </si>
  <si>
    <t>BOREAS_RSS10TOM</t>
  </si>
  <si>
    <t>BOREAS RSS-11 GROUND SUNPHOTOMETER DATA</t>
  </si>
  <si>
    <t>BOREAS_R11SUNPD</t>
  </si>
  <si>
    <t>BOREAS RSS-12 AIRBORNE TRACKING SUNPHOTOMETER MEASUREMENTS (C-130)</t>
  </si>
  <si>
    <t>BOREAS_SUNPHAIR</t>
  </si>
  <si>
    <t>BOREAS RSS-12 AUTOMATED GROUND SUNPHOTOMETER MEASUREMENTS IN THE SSA</t>
  </si>
  <si>
    <t>BOREAS_R12SUNPD</t>
  </si>
  <si>
    <t>BOREAS RSS-14 GOES-7 LEVEL-1 VISIBLE, INFRARED, AND WATER VAPOR IMAGES</t>
  </si>
  <si>
    <t>BOREAS_GOES71</t>
  </si>
  <si>
    <t>BOREAS RSS-14 GOES-7 LEVEL-1A VISIBLE, INFRARED, AND WATER VAPOR IMAGES</t>
  </si>
  <si>
    <t>BOREAS_GOES71A</t>
  </si>
  <si>
    <t>BOREAS RSS-14 GOES-7 LEVEL-2 SHORTWAVE AND LONGWAVE RADIATION IMAGES</t>
  </si>
  <si>
    <t>BOREAS_GOES72</t>
  </si>
  <si>
    <t>BOREAS RSS-14 GOES-8 LEVEL-1 VISIBLE, INFRARED AND WATER VAPOR IMAGES</t>
  </si>
  <si>
    <t>BOREAS_GOES81</t>
  </si>
  <si>
    <t>BOREAS RSS-14 GOES-8 LEVEL-1A VISIBLE, INFRARED AND WATER VAPOR IMAGES</t>
  </si>
  <si>
    <t>BOREAS_GOES81A</t>
  </si>
  <si>
    <t>BOREAS RSS-14 LEVEL-3 GRIDDED RADIOMETER AND SATELLITE SURFACE RADIATION IMAGES</t>
  </si>
  <si>
    <t>BOREAS_RSS14SRB</t>
  </si>
  <si>
    <t>BOREAS RSS-15 SIR-C AND TM BIOMASS AND LANDCOVER MAPS OF THE NSA AND SSA</t>
  </si>
  <si>
    <t>BOREAS_RS15BMLC</t>
  </si>
  <si>
    <t>BOREAS RSS-16 LEVEL-3B DC-8 AIRSAR CM IMAGES</t>
  </si>
  <si>
    <t>BOREAS_AIRSCM3B</t>
  </si>
  <si>
    <t>BOREAS RSS-16 LEVEL-3B DC-8 AIRSAR SY IMAGES</t>
  </si>
  <si>
    <t>BOREAS_AIRSSY3B</t>
  </si>
  <si>
    <t>BOREAS RSS-17 DIELECTRIC CONSTANT PROFILE MEASUREMENTS</t>
  </si>
  <si>
    <t>BOREAS_RS17DIEL</t>
  </si>
  <si>
    <t>BOREAS RSS-17 STEM, SOIL, AND AIR TEMPERATURE DATA</t>
  </si>
  <si>
    <t>BOREAS_RS7SSATD</t>
  </si>
  <si>
    <t>BOREAS RSS-17 XYLEM FLUX DENSITY MEASUREMENTS AT THE SSA-OBS SITE</t>
  </si>
  <si>
    <t>BOREAS_RSS17XYF</t>
  </si>
  <si>
    <t>BOREAS RSS-18 LEVEL-1B AVIRIS AT-SENSOR RADIANCE IMAGERY</t>
  </si>
  <si>
    <t>BOREAS_AVIRIS1B</t>
  </si>
  <si>
    <t>BOREAS RSS-18 SUNPHOTOMETER DATA OVER THE SSA</t>
  </si>
  <si>
    <t>BOREAS_RSS18OPT</t>
  </si>
  <si>
    <t>BOREAS RSS-19 1994 CASI AT-SENSOR RADIANCE AND REFLECTANCE IMAGES</t>
  </si>
  <si>
    <t>BOREAS_R19CAS94</t>
  </si>
  <si>
    <t>BOREAS RSS-19 1994 SEASONAL UNDERSTORY REFLECTANCE DATA</t>
  </si>
  <si>
    <t>BOREAS_UND_REFL</t>
  </si>
  <si>
    <t>BOREAS RSS-19 1996 CASI AT-SENSOR RADIANCE AND REFLECTANCE IMAGES</t>
  </si>
  <si>
    <t>BOREAS_R19CAS96</t>
  </si>
  <si>
    <t>BOREAS RSS-20 POLDER C-130 MEASUREMENTS OF SURFACE BRDF</t>
  </si>
  <si>
    <t>BOREAS_RS20C130</t>
  </si>
  <si>
    <t>BOREAS RSS-20 POLDER HELICOPTER-MOUNTED MEASUREMENTS OF SURFACE BRDF</t>
  </si>
  <si>
    <t>BOREAS_RS20HELO</t>
  </si>
  <si>
    <t>BOREAS RSS-20 POLDER RADIANCE IMAGES FROM THE NASA C-130</t>
  </si>
  <si>
    <t>BOREAS_RS20PRAD</t>
  </si>
  <si>
    <t>BOREAS SASKATCHEWAN FOREST FIRE CONTROL CENTRE SURFACE METEOROLOGICAL DATA</t>
  </si>
  <si>
    <t>BOREAS_SASKFFCC</t>
  </si>
  <si>
    <t>BOREAS SERM FOREST COVER DATA LAYERS OF THE SSA IN VECTOR FORMAT</t>
  </si>
  <si>
    <t>BOREAS_SSAFCOVV</t>
  </si>
  <si>
    <t>BOREAS SERM FOREST COVER DATA OF SASKATCHEWAN IN VECTOR FORMAT</t>
  </si>
  <si>
    <t>BOREAS_SASKFC1M</t>
  </si>
  <si>
    <t>BOREAS SERM FOREST FIRE CHRONOLOGY OF SASKATCHEWAN IN VECTOR FORMAT</t>
  </si>
  <si>
    <t>BOREAS_SASKFIRE</t>
  </si>
  <si>
    <t>BOREAS SITE AND AREA GEOGRAPHIC COORDINATE INFORMATION</t>
  </si>
  <si>
    <t>BOREAS_GEOCOORD</t>
  </si>
  <si>
    <t>BOREAS SOILS DATA OVER THE SSA IN RASTER FORMAT AND AEAC PROJECTION</t>
  </si>
  <si>
    <t>BOREAS_SOIL125R</t>
  </si>
  <si>
    <t>BOREAS TE-01 CH4 FLUX DATA OVER THE SSA-OA</t>
  </si>
  <si>
    <t>BOREAS_TE1CH4FX</t>
  </si>
  <si>
    <t>BOREAS TE-01 CO2 AND CH4 FLUX DATA OVER THE SSA-OBS SITE</t>
  </si>
  <si>
    <t>BOREAS_TE1FXOBS</t>
  </si>
  <si>
    <t>NAMMA TWO-DIMENSIONAL STEREO PROBE AND CLOUD PARTICLE IMAGER V1</t>
  </si>
  <si>
    <t>nam2ds</t>
  </si>
  <si>
    <t>NAMMA Two-Dimensional Stereo Probe and Cloud Particle Imager</t>
  </si>
  <si>
    <t>OLS ANALOG DERIVED LIGHTNING V1</t>
  </si>
  <si>
    <t>olsana</t>
  </si>
  <si>
    <t>OLS Analog Derived Lightning Data Set</t>
  </si>
  <si>
    <t>OLS DIGITAL DERIVED LIGHTNING FROM DMSP F10 V1</t>
  </si>
  <si>
    <t>olsdig10</t>
  </si>
  <si>
    <t>OLS Digital Derived Lightning From DMSP F10</t>
  </si>
  <si>
    <t>OLS DIGITAL DERIVED LIGHTNING FROM DMSP F12 V1</t>
  </si>
  <si>
    <t>olsdig12</t>
  </si>
  <si>
    <t>OLS Digital Derived Lightning From DMSP F12</t>
  </si>
  <si>
    <t>OPTICAL TRANSIENT DETECTOR (OTD) LIGHTNING V1</t>
  </si>
  <si>
    <t>otdlip</t>
  </si>
  <si>
    <t>Optical Transient Detector (OTD) Lightning Product</t>
  </si>
  <si>
    <t>RSS MICROWAVE OPTIMALLY INTERPOLATED SEA SURFACE TEMPERATURE V1</t>
  </si>
  <si>
    <t>rssmsstf1</t>
  </si>
  <si>
    <t>HIRDLS/Aura Level 2 Geophysical Parameters (on a pressure grid) V006 (HIRDLS2) at GES DISC</t>
  </si>
  <si>
    <t>HIRDLS/Aura Level 3 Zonal Average Geophysical Parameters - Day V006</t>
  </si>
  <si>
    <t>GES_DISC_HIR3ZAD_V006</t>
  </si>
  <si>
    <t>HIRDLS/Aura Level 3 Zonal Average Geophysical Parameters - Day V006 (HIR3ZAD) at GES DISC</t>
  </si>
  <si>
    <t>HIRDLS/Aura Level 3 Zonal Average Geophysical Parameters - Night V006</t>
  </si>
  <si>
    <t>GES_DISC_HIR3ZAN_V006</t>
  </si>
  <si>
    <t>HIRDLS/Aura Level 3 Zonal Average Geophysical Parameters - Night V006 (HIR3ZAN) at GES DISC</t>
  </si>
  <si>
    <t>LIMS/Nimbus-7 Level 2 Vertical Profiles of O3, NO2, H2O, HNO3, Geopotential Height, and Temperature V006</t>
  </si>
  <si>
    <t>GES_DISC_LIMSN7L2_V006</t>
  </si>
  <si>
    <t>LIMS/Nimbus-7 Level 2 Vertical Profiles of O3, NO2, H2O, HNO3, Geopotential Height, and Temperature V006 (LIMSN7L2) at GES DISC</t>
  </si>
  <si>
    <t>LIMS/Nimbus-7 Level 3 Daily Vertical Profiles of O3, NO2, H2O, HNO3, Geopotential Height, and Temperature as 2deg Latitude Spaced Fourier Coefficients V006</t>
  </si>
  <si>
    <t>GES_DISC_LIMSN7L3_V006</t>
  </si>
  <si>
    <t>LIMS/Nimbus-7 Level 3 Daily Vertical Profiles of O3, NO2, H2O, HNO3, Geopotential Height, and Temperature as 2deg Latitude Spaced Fourier Coefficients V006 (LIMSN7L3) at GES DISC</t>
  </si>
  <si>
    <t>LMD 5 DAY GRIDS from NOAA-10 V001</t>
  </si>
  <si>
    <t>GES_DISC_TOVSB5NG_V001</t>
  </si>
  <si>
    <t>LMD 5 DAY GRIDS from NOAA-10 V001 (TOVSB5NG) at GES DISC</t>
  </si>
  <si>
    <t>LMD 5 DAY GRIDS from NOAA-12 V001</t>
  </si>
  <si>
    <t>GES_DISC_TOVSB5ND_V001</t>
  </si>
  <si>
    <t>LMD 5 DAY GRIDS from NOAA-12 V001 (TOVSB5ND) at GES DISC</t>
  </si>
  <si>
    <t>LMD DAILY GRIDS from NOAA-10 V001</t>
  </si>
  <si>
    <t>GES_DISC_TOVSBDNG_V001</t>
  </si>
  <si>
    <t>LMD DAILY GRIDS from NOAA-10 V001 (TOVSBDNG) at GES DISC</t>
  </si>
  <si>
    <t>LMD DAILY GRIDS from NOAA-12 V001</t>
  </si>
  <si>
    <t>GES_DISC_TOVSBDND_V001</t>
  </si>
  <si>
    <t>LMD DAILY GRIDS from NOAA-12 V001 (TOVSBDND) at GES DISC</t>
  </si>
  <si>
    <t>LMD MONTHLY GRIDS from NOAA-10 V001</t>
  </si>
  <si>
    <t>GES_DISC_TOVSBMNG_V001</t>
  </si>
  <si>
    <t>LMD MONTHLY GRIDS from NOAA-10 V001 (TOVSBMNG) at GES DISC</t>
  </si>
  <si>
    <t>LMD MONTHLY GRIDS from NOAA-12 V001</t>
  </si>
  <si>
    <t>GES_DISC_TOVSBMND_V001</t>
  </si>
  <si>
    <t>LMD MONTHLY GRIDS from NOAA-12 V001 (TOVSBMND) at GES DISC</t>
  </si>
  <si>
    <t>MERRA 2D IAU Diagnostic, Land Only States and Diagnostics, Diurnal (2/3x1/2L1) V5.2.0</t>
  </si>
  <si>
    <t>GES_DISC_MATUNXLND_V5.2.0</t>
  </si>
  <si>
    <t>MERRA 2D IAU Diagnostic, Land Only States and Diagnostics, Diurnal (2/3x1/2L1) V5.2.0 (MATUNXLND) at GES DISC</t>
  </si>
  <si>
    <t>MERRA 2D IAU Diagnostic, Land Only States and Diagnostics, Monthly Mean (2/3x1/2L1) V5.2.0</t>
  </si>
  <si>
    <t>GES_DISC_MATMNXLND_V5.2.0</t>
  </si>
  <si>
    <t>MERRA 2D IAU Diagnostic, Land Only States and Diagnostics, Monthly Mean (2/3x1/2L1) V5.2.0 (MATMNXLND) at GES DISC</t>
  </si>
  <si>
    <t>MERRA 2D IAU Diagnostic, Land Only States and Diagnostics, Time Average 1-hourly (2/3x1/2L1) V5.2.0</t>
  </si>
  <si>
    <t>GES_DISC_MAT1NXLND_V5.2.0</t>
  </si>
  <si>
    <t>MERRA 2D IAU Diagnostic, Land Only States and Diagnostics, Time Average 1-hourly (2/3x1/2L1) V5.2.0 (MAT1NXLND) at GES DISC</t>
  </si>
  <si>
    <t>MERRA 2D IAU Diagnostic, Radiation Surface and TOA, Diurnal (2/3x1/2L1) V5.2.0</t>
  </si>
  <si>
    <t>GES_DISC_MATUNXRAD_V5.2.0</t>
  </si>
  <si>
    <t>MERRA 2D IAU Diagnostic, Radiation Surface and TOA, Monthly Mean (2/3x1/2L1) V5.2.0</t>
  </si>
  <si>
    <t>GES_DISC_MATMNXRAD_V5.2.0</t>
  </si>
  <si>
    <t>MERRA 2D IAU Diagnostic, Radiation Surface and TOA, Monthly Mean (2/3x1/2L1) V5.2.0 (MATMNXRAD) at GES DISC</t>
  </si>
  <si>
    <t>MERRA 2D IAU Diagnostic, Radiation Surface and TOA, Time Average 1-hourly (2/3x1/2L1) V5.2.0</t>
  </si>
  <si>
    <t>GES_DISC_MAT1NXRAD_V5.2.0</t>
  </si>
  <si>
    <t>MERRA 2D IAU Diagnostic, Radiation Surface and TOA, Time Average 1-hourly (2/3x1/2L1) V5.2.0 (MAT1NXRAD) at GES DISC</t>
  </si>
  <si>
    <t>MERRA 2D IAU Diagnostic, Single Level Meteorology, Diurnal (2/3x1/2L1) V5.2.0</t>
  </si>
  <si>
    <t>GES_DISC_MATUNXSLV_V5.2.0</t>
  </si>
  <si>
    <t>MERRA 2D IAU Diagnostic, Single Level Meteorology, Diurnal (2/3x1/2L1) V5.2.0 (MATUNXSLV) at GES DISC</t>
  </si>
  <si>
    <t>MERRA 2D IAU Diagnostic, Single Level Meteorology, Monthly Mean (2/3x1/2L1) V5.2.0</t>
  </si>
  <si>
    <t>GES_DISC_MATMNXSLV_V5.2.0</t>
  </si>
  <si>
    <t>MERRA 2D IAU Diagnostic, Single Level Meteorology, Monthly Mean (2/3x1/2L1) V5.2.0 (MATMNXSLV) at GES DISC</t>
  </si>
  <si>
    <t>MERRA 2D IAU Diagnostic, Single Level Meteorology, Time Average 1-hourly (2/3x1/2L1) V5.2.0</t>
  </si>
  <si>
    <t>GES_DISC_MAT1NXSLV_V5.2.0</t>
  </si>
  <si>
    <t>MERRA 2D IAU Diagnostic, Single Level Meteorology, Time Average 1-hourly (2/3x1/2L1) V5.2.0 (MAT1NXSLV) at GES DISC</t>
  </si>
  <si>
    <t>MERRA 2D IAU Diagnostic, Surface Fluxes, Diurnal (2/3x1/2L1) V5.2.0</t>
  </si>
  <si>
    <t>GES_DISC_MATUNXFLX_V5.2.0</t>
  </si>
  <si>
    <t>MERRA 2D IAU Diagnostic, Surface Fluxes, Diurnal (2/3x1/2L1) V5.2.0 (MATUNXFLX) at GES DISC</t>
  </si>
  <si>
    <t>MERRA 2D IAU Diagnostic, Surface Fluxes, Monthly Mean (2/3x1/2L1) V5.2.0</t>
  </si>
  <si>
    <t>GES_DISC_MATMNXFLX_V5.2.0</t>
  </si>
  <si>
    <t>MERRA 2D IAU Diagnostic, Surface Fluxes, Monthly Mean (2/3x1/2L1) V5.2.0 (MATMNXFLX) at GES DISC</t>
  </si>
  <si>
    <t>MERRA 2D IAU Diagnostic, Surface Fluxes, Time Average 1-hourly (2/3x1/2L1) V5.2.0</t>
  </si>
  <si>
    <t>GES_DISC_MAT1NXFLX_V5.2.0</t>
  </si>
  <si>
    <t>MERRA 2D IAU Diagnostic, Surface Fluxes, Time Average 1-hourly (2/3x1/2L1) V5.2.0 (MAT1NXFLX) at GES DISC</t>
  </si>
  <si>
    <t>MERRA 2D IAU Diagnostic, Vertical Integrals and Budget Terms, Diurnal (2/3x1/2L1) V5.2.0</t>
  </si>
  <si>
    <t>GES_DISC_MATUNXINT_V5.2.0</t>
  </si>
  <si>
    <t>MERRA 2D IAU Diagnostic, Vertical Integrals and Budget Terms, Diurnal (2/3x1/2L1) V5.2.0 (MATUNXINT) at GES DISC</t>
  </si>
  <si>
    <t>MERRA 2D IAU Diagnostic, Vertical Integrals and Budget Terms, Instantaneous 1-hourly (2/3x1/2L1) V5.2.0</t>
  </si>
  <si>
    <t>GES_DISC_MAI1NXINT_V5.2.0</t>
  </si>
  <si>
    <t>MERRA 2D IAU Diagnostic, Vertical Integrals and Budget Terms, Instantaneous 1-hourly (2/3x1/2L1) V5.2.0 (MAI1NXINT) at GES DISC</t>
  </si>
  <si>
    <t>MERRA 2D IAU Diagnostic, Vertical Integrals and Budget Terms, Monthly Mean (2/3x1/2L1) V5.2.0</t>
  </si>
  <si>
    <t>GES_DISC_MATMNXINT_V5.2.0</t>
  </si>
  <si>
    <t>MERRA 2D IAU Diagnostic, Vertical Integrals and Budget Terms, Monthly Mean (2/3x1/2L1) V5.2.0 (MATMNXINT) at GES DISC</t>
  </si>
  <si>
    <t>MERRA 3D Analyzed State, Meteorology Instantaneous 6-hourly (eta-coord, 2/3x1/2L72) V5.2.0</t>
  </si>
  <si>
    <t>GES_DISC_MAI6NVANA_V5.2.0</t>
  </si>
  <si>
    <t>MERRA 3D Analyzed State, Meteorology Instantaneous 6-hourly (eta-coord, 2/3x1/2L72) V5.2.0 (MAI6NVANA) at GES DISC</t>
  </si>
  <si>
    <t>MERRA 3D Analyzed State, Meteorology Instantaneous 6-hourly (p-coord, 2/3x1/2L42) V5.2.0</t>
  </si>
  <si>
    <t>GES_DISC_MAI6NPANA_V5.2.0</t>
  </si>
  <si>
    <t>MERRA 3D Analyzed State, Meteorology Instantaneous 6-hourly (p-coord, 2/3x1/2L42) V5.2.0 (MAI6NPANA) at GES DISC</t>
  </si>
  <si>
    <t>MERRA 3D Analyzed State, Meteorology Instantaneous Diurnal (p-coord, 2/3x1/2L42) V5.2.0</t>
  </si>
  <si>
    <t>GES_DISC_MAIUNPANA_V5.2.0</t>
  </si>
  <si>
    <t>MERRA 3D Analyzed State, Meteorology Instantaneous Diurnal (p-coord, 2/3x1/2L42) V5.2.0 (MAIUNPANA) at GES DISC</t>
  </si>
  <si>
    <t>MERRA 3D Analyzed State, Meteorology Instantaneous Monthly (p-coord, 2/3x1/2L42) V5.2.0</t>
  </si>
  <si>
    <t>GES_DISC_MAIMNPANA_V5.2.0</t>
  </si>
  <si>
    <t>MERRA 3D Analyzed State, Meteorology Instantaneous Monthly (p-coord, 2/3x1/2L42) V5.2.0 (MAIMNPANA) at GES DISC</t>
  </si>
  <si>
    <t>MERRA 3D IAU Diagnostic, Cloud Properties, Diurnal (1.25x1.25L42) V5.2.0</t>
  </si>
  <si>
    <t>GES_DISC_MATUCPCLD_V5.2.0</t>
  </si>
  <si>
    <t>MERRA 3D IAU Diagnostic, Cloud Properties, Diurnal (1.25x1.25L42) V5.2.0 (MATUCPCLD) at GES DISC</t>
  </si>
  <si>
    <t>MERRA 3D IAU Diagnostic, Cloud Properties, Monthly Mean (1.25x1.25L42) V5.2.0</t>
  </si>
  <si>
    <t>GES_DISC_MATMCPCLD_V5.2.0</t>
  </si>
  <si>
    <t>MERRA 3D IAU Diagnostic, Cloud Properties, Monthly Mean (1.25x1.25L42) V5.2.0 (MATMCPCLD) at GES DISC</t>
  </si>
  <si>
    <t>MERRA 3D IAU Diagnostic, Cloud Properties, Time average 3-hourly (1.25x1.25L42) V5.2.0</t>
  </si>
  <si>
    <t>GES_DISC_MAT3CPCLD_V5.2.0</t>
  </si>
  <si>
    <t>MERRA 3D IAU Diagnostic, Cloud Properties, Time average 3-hourly (1.25x1.25L42) V5.2.0 (MAT3CPCLD) at GES DISC</t>
  </si>
  <si>
    <t>MERRA 3D IAU Diagnostic, Moist Physics, Diurnal (1.25x1.25L42) V5.2.0</t>
  </si>
  <si>
    <t>GES_DISC_MATUCPMST_V5.2.0</t>
  </si>
  <si>
    <t>MERRA 3D IAU Diagnostic, Moist Physics, Diurnal (1.25x1.25L42) V5.2.0 (MATUCPMST) at GES DISC</t>
  </si>
  <si>
    <t>MERRA 3D IAU Diagnostic, Moist Physics, Monthly Mean (1.25x1.25L42) V5.2.0</t>
  </si>
  <si>
    <t>GES_DISC_MATMCPMST_V5.2.0</t>
  </si>
  <si>
    <t>MERRA 3D IAU Diagnostic, Moist Physics, Monthly Mean (1.25x1.25L42) V5.2.0 (MATMCPMST) at GES DISC</t>
  </si>
  <si>
    <t>MERRA 3D IAU Diagnostic, Moist Physics, Time average 3-hourly (1.25x1.25L42) V5.2.0</t>
  </si>
  <si>
    <t>GES_DISC_MAT3CPMST_V5.2.0</t>
  </si>
  <si>
    <t>MERRA 3D IAU Diagnostic, Radiation, Diurnal (1.25x1.25L42) V5.2.0</t>
  </si>
  <si>
    <t>GES_DISC_MATUCPRAD_V5.2.0</t>
  </si>
  <si>
    <t>MERRA 3D IAU Diagnostic, Radiation, Diurnal (1.25x1.25L42) V5.2.0 (MATUCPRAD) at GES DISC</t>
  </si>
  <si>
    <t>MERRA 3D IAU Diagnostic, Radiation, Monthly Mean (1.25x1.25L42) V5.2.0</t>
  </si>
  <si>
    <t>GES_DISC_MATMCPRAD_V5.2.0</t>
  </si>
  <si>
    <t>MERRA 3D IAU Diagnostic, Radiation, Monthly Mean (1.25x1.25L42) V5.2.0 (MATMCPRAD) at GES DISC</t>
  </si>
  <si>
    <t>MERRA 3D IAU Diagnostic, Radiation, Time average 3-hourly (1.25x1.25L42) V5.2.0</t>
  </si>
  <si>
    <t>GES_DISC_MAT3CPRAD_V5.2.0</t>
  </si>
  <si>
    <t>MMERRA 3D IAU Diagnostic, Radiation, Time average 3-hourly (1.25x1.25L42) V5.2.0 (MAT3CPRAD) at GES DISC</t>
  </si>
  <si>
    <t>MERRA 3D IAU Diagnostic, Turbulence, Diurnal (1.25x1.25L42) V5.2.0</t>
  </si>
  <si>
    <t>GES_DISC_MATUCPTRB_V5.2.0</t>
  </si>
  <si>
    <t>MERRA 3D IAU Diagnostic, Turbulence, Diurnal (1.25x1.25L42) V5.2.0 (MATUCPTRB) at GES DISC</t>
  </si>
  <si>
    <t>MERRA 3D IAU Diagnostic, Turbulence, Monthly Mean (1.25x1.25L42) V5.2.0</t>
  </si>
  <si>
    <t>GES_DISC_MATMCPTRB_V5.2.0</t>
  </si>
  <si>
    <t>MERRA 3D IAU Diagnostic, Turbulence, Monthly Mean (1.25x1.25L42) V5.2.0 (MATMCPTRB) at GES DISC</t>
  </si>
  <si>
    <t>MERRA 3D IAU Diagnostic, Turbulence, Time average 3-hourly (1.25x1.25L42) V5.2.0</t>
  </si>
  <si>
    <t>GES_DISC_MAT3CPTRB_V5.2.0</t>
  </si>
  <si>
    <t>MERRA 3D IAU Diagnostic, Turbulence, Time average 3-hourly (1.25x1.25L42) V5.2.0 (MAT3CPTRB) at GES DISC</t>
  </si>
  <si>
    <t>MERRA 3D IAU State, Meteorology Instantaneous 3-hourly (p-coord, 1.25x1.25L42) V5.2.0</t>
  </si>
  <si>
    <t>GES_DISC_MAI3CPASM_V5.2.0</t>
  </si>
  <si>
    <t>MERRA 3D IAU State, Meteorology Instantaneous 3-hourly (p-coord, 1.25x1.25L42) V5.2.0 (MAI3CPASM) at GES DISC</t>
  </si>
  <si>
    <t>MERRA 3D IAU State, Meteorology Instantaneous Diurnal (p-coord, 1.25x1.25L42) V5.2.0</t>
  </si>
  <si>
    <t>GES_DISC_MAIUCPASM_V5.2.0</t>
  </si>
  <si>
    <t>MERRA 3D IAU State, Meteorology Instantaneous Diurnal (p-coord, 1.25x1.25L42) V5.2.0 (MAIUCPASM) at GES DISC</t>
  </si>
  <si>
    <t>MERRA 3D IAU State, Meteorology Instantaneous Monthly (p-coord, 1.25x1.25L42) V5.2.0</t>
  </si>
  <si>
    <t>GES_DISC_MAIMCPASM_V5.2.0</t>
  </si>
  <si>
    <t>MERRA 3D IAU State, Meteorology Instantaneous Monthly (p-coord, 1.25x1.25L42) V5.2.0 (MAIMCPASM) at GES DISC</t>
  </si>
  <si>
    <t>MERRA 3D IAU Tendency, Ozone, Diurnal (1.25x1.25L42) V5.2.0</t>
  </si>
  <si>
    <t>GES_DISC_MATUCPODT_V5.2.0</t>
  </si>
  <si>
    <t>MERRA 3D IAU Tendency, Ozone, Diurnal (1.25x1.25L42) V5.2.0 (MATUCPODT) at GES DISC</t>
  </si>
  <si>
    <t>MERRA 3D IAU Tendency, Ozone, Monthly Mean (1.25x1.25L42) V5.2.0</t>
  </si>
  <si>
    <t>GES_DISC_MATMCPODT_V5.2.0</t>
  </si>
  <si>
    <t>MERRA 3D IAU Tendency, Ozone, Monthly Mean (1.25x1.25L42) V5.2.0 (MATMCPODT) at GES DISC</t>
  </si>
  <si>
    <t>MERRA 3D IAU Tendency, Ozone, Time average 3-hourly (1.25x1.25L42) V5.2.0</t>
  </si>
  <si>
    <t>GES_DISC_MAT3CPODT_V5.2.0</t>
  </si>
  <si>
    <t>MERRA 3D IAU Tendency, Ozone, Time average 3-hourly (1.25x1.25L42) V5.2.0 (MAT3CPODT) at GES DISC</t>
  </si>
  <si>
    <t>MERRA 3D IAU Tendency, Specific Humidity, Diurnal (1.25x1.25L42) V5.2.0</t>
  </si>
  <si>
    <t>GES_DISC_MATUCPQDT_V5.2.0</t>
  </si>
  <si>
    <t>MERRA 3D IAU Tendency, Specific Humidity, Diurnal (1.25x1.25L42) V5.2.0 (MATUCPQDT) at GES DISC</t>
  </si>
  <si>
    <t>MERRA 3D IAU Tendency, Specific Humidity, Monthly Mean (1.25x1.25L42) V5.2.0</t>
  </si>
  <si>
    <t>GES_DISC_MATMCPQDT_V5.2.0</t>
  </si>
  <si>
    <t>MERRA 3D IAU Tendency, Specific Humidity, Monthly Mean (1.25x1.25L42) V5.2.0 (MATMCPQDT) at GES DISC</t>
  </si>
  <si>
    <t>MERRA 3D IAU Tendency, Specific Humidity, Time average 3-hourly (1.25x1.25L42) V5.2.0</t>
  </si>
  <si>
    <t>GES_DISC_MAT3CPQDT_V5.2.0</t>
  </si>
  <si>
    <t>MERRA 3D IAU Tendency, Specific Humidity, Time average 3-hourly (1.25x1.25L42) V5.2.0 (MAT3CPQDT) at GES DISC</t>
  </si>
  <si>
    <t>MERRA 3D IAU Tendency, Temperature, Diurnal (1.25x1.25L42) V5.2.0</t>
  </si>
  <si>
    <t>GES_DISC_MATUCPTDT_V5.2.0</t>
  </si>
  <si>
    <t>MERRA 3D IAU Tendency, Temperature, Diurnal (1.25x1.25L42) V5.2.0 (MATUCPTDT) at GES DISC</t>
  </si>
  <si>
    <t>MERRA 3D IAU Tendency, Temperature, Monthly Mean (1.25x1.25L42) V5.2.0</t>
  </si>
  <si>
    <t>GES_DISC_MATMCPTDT_V5.2.0</t>
  </si>
  <si>
    <t>MERRA 3D IAU Tendency, Temperature, Monthly Mean (1.25x1.25L42) V5.2.0 (MATMCPTDT) at GES DISC</t>
  </si>
  <si>
    <t>MERRA 3D IAU Tendency, Temperature, Time average 3-hourly (1.25x1.25L42) V5.2.0</t>
  </si>
  <si>
    <t>GES_DISC_MAT3CPTDT_V5.2.0</t>
  </si>
  <si>
    <t>MERRA 3D IAU Tendency, Temperature, Time average 3-hourly (1.25x1.25L42) V5.2.0 (MAT3CPTDT) at GES DISC</t>
  </si>
  <si>
    <t>MERRA 3D IAU Tendency, Wind Components, Diurnal (1.25x1.25L42) V5.2.0</t>
  </si>
  <si>
    <t>GES_DISC_MATUCPUDT_V5.2.0</t>
  </si>
  <si>
    <t>MERRA 3D IAU Tendency, Wind Components, Monthly Mean (1.25x1.25L42) V5.2.0</t>
  </si>
  <si>
    <t>GES_DISC_MATMCPUDT_V5.2.0</t>
  </si>
  <si>
    <t>MERRA 3D IAU Tendency, Wind Components, Monthly Mean (1.25x1.25L42) V5.2.0 (MATMCPUDT) at GES DISC</t>
  </si>
  <si>
    <t>MERRA 3D IAU Tendency, Wind Components, Time average 3-hourly (1.25x1.25L42) V5.2.0</t>
  </si>
  <si>
    <t>GES_DISC_MAT3CPUDT_V5.2.0</t>
  </si>
  <si>
    <t>MERRA CHM 2D Constants V5.2.0</t>
  </si>
  <si>
    <t>GES_DISC_MAC0FXCHM_V5.2.0</t>
  </si>
  <si>
    <t>MERRA CHM 2D Constants V5.2.0 (MAC0FXCHM) at GES DISC</t>
  </si>
  <si>
    <t>MERRA Chem 2D IAU Diagnostics, Fluxes and Meteorology, Diurnal (surface, 1.25x1L1) V5.2.0</t>
  </si>
  <si>
    <t>GES_DISC_MATUFXCHM_V5.2.0</t>
  </si>
  <si>
    <t>MERRA Chem 2D IAU Diagnostics, Fluxes and Meteorology, Diurnal (surface, 1.25x1L1) V5.2.0 (MATUFXCHM) at GES DISC</t>
  </si>
  <si>
    <t>MERRA Chem 2D IAU Diagnostics, Fluxes and Meteorology, Monthly Mean (surface, 1.25x1L1) V5.2.0</t>
  </si>
  <si>
    <t>GES_DISC_MATMFXCHM_V5.2.0</t>
  </si>
  <si>
    <t>MERRA Chem 2D IAU Diagnostics, Fluxes and Meteorology, Monthly Mean (surface, 1.25x1L1) V5.2.0 (MATMFXCHM) at GES DISC</t>
  </si>
  <si>
    <t>MERRA Chem 2D IAU Diagnostics, Fluxes and Meteorology, Time Average 3-hourly (surface, 1.25x1L1) V5.2.0</t>
  </si>
  <si>
    <t>GES_DISC_MAT3FXCHM_V5.2.0</t>
  </si>
  <si>
    <t>MERRA Chem 2D IAU Diagnostics, Fluxes and Meteorology, Time Average 3-hourly (surface, 1.25x1L1) V5.2.0 (MAT3FXCHM) at GES DISC</t>
  </si>
  <si>
    <t>MERRA Chem 3D IAU C-Grid Edge Mass Flux, Time Average 3-Hourly (eta coord, 2/3x1/2L73) V5.2.0</t>
  </si>
  <si>
    <t>GES_DISC_MAT3NECHM_V5.2.0</t>
  </si>
  <si>
    <t>MERRA Chem 3D IAU C-Grid Edge Mass Flux, Time Average 3-Hourly (eta coord, 2/3x1/2L73) V5.2.0 (MAT3NECHM) at GES DISC</t>
  </si>
  <si>
    <t>MERRA Chem 3D IAU C-Grid Wind and Mass Flux, Time Average 3-Hourly (eta coord, 2/3x1/2L72) V5.2.0</t>
  </si>
  <si>
    <t>GES_DISC_MAT3NVCHM_V5.2.0</t>
  </si>
  <si>
    <t>MERRA Chem 3D IAU C-Grid Wind and Mass Flux, Time Average 3-Hourly (eta coord, 2/3x1/2L72) V5.2.0 (MAT3NVCHM) at GES DISC</t>
  </si>
  <si>
    <t>MERRA Chem 3D IAU Edge Pressure, Instantaneous 3-Hourly (eta coord, 2/3x1/2L73) V5.2.0</t>
  </si>
  <si>
    <t>GES_DISC_MAI3NECHM_V5.2.0</t>
  </si>
  <si>
    <t>MERRA Chem 3D IAU Edge Pressure, Instantaneous 3-Hourly (eta coord, 2/3x1/2L73) V5.2.0 (MAI3NECHM) at GES DISC</t>
  </si>
  <si>
    <t>MERRA Chem 3D IAU States Cloud Precip, Time average 3-hourly (eta coord, 1.25x1L72) V5.2.0</t>
  </si>
  <si>
    <t>GES_DISC_MAT3FVCHM_V5.2.0</t>
  </si>
  <si>
    <t>MERRA Chem 3D IAU States Cloud Precip, Time average 3-hourly (eta coord, 1.25x1L72) V5.2.0 (MAT3FVCHM) at GES DISC</t>
  </si>
  <si>
    <t>MERRA Chem 3D IAU, Precip Mass Flux, Time average 3-hourly (eta coord edges, 1.25X1L73) V5.2.0</t>
  </si>
  <si>
    <t>GES_DISC_MAT3FECHM_V5.2.0</t>
  </si>
  <si>
    <t>MERRA Chem 3D IAU, Precip Mass Flux, Time average 3-hourly (eta coord edges, 1.25X1L73) V5.2.0 (MAT3FECHM) at GES DISC</t>
  </si>
  <si>
    <t>MERRA DAS 2D Constants V5.2.0</t>
  </si>
  <si>
    <t>GES_DISC_MAC0NXASM_V5.2.0</t>
  </si>
  <si>
    <t>MERRA DAS 2D Constants V5.2.0 (MAC0NXASM) at GES DISC</t>
  </si>
  <si>
    <t>MERRA IAU 2D Vertical Integrals and Budget Terms, Instantaneous Diurnal (2/3x1/2L1) V5.2.0</t>
  </si>
  <si>
    <t>GES_DISC_MAIUNXINT_V5.2.0</t>
  </si>
  <si>
    <t>MERRA IAU 2D Vertical Integrals and Budget Terms, Instantaneous Diurnal (2/3x1/2L1) V5.2.0 (MAIUNXINT) at GES DISC</t>
  </si>
  <si>
    <t>MERRA IAU 2D Vertical Integrals and Budget Terms, Instantaneous Monthly (2/3x1/2L1) V5.2.0</t>
  </si>
  <si>
    <t>GES_DISC_MAIMNXINT_V5.2.0</t>
  </si>
  <si>
    <t>MERRA IAU 2D Vertical Integrals and Budget Terms, Instantaneous Monthly (2/3x1/2L1) V5.2.0 (MAIMNXINT) at GES DISC</t>
  </si>
  <si>
    <t>MERRA IAU 2d Vertical integrals V5.2.0</t>
  </si>
  <si>
    <t>GES_DISC_MAT1NXINT_V5.2.0</t>
  </si>
  <si>
    <t>MERRA IAU 2d Vertical integrals V5.2.0 (MAT1NXINT) at GES DISC</t>
  </si>
  <si>
    <t>MERRA IAU 2d atmospheric single-level diagnostics subsetted along CloudSat track V5.2.0</t>
  </si>
  <si>
    <t>GES_DISC_MAT1NXSLV_CPR_V5.2.0</t>
  </si>
  <si>
    <t>MERRA IAU 2d atmospheric single-level diagnostics subsetted along CloudSat track</t>
  </si>
  <si>
    <t>MERRA IAU 2d surface and TOA radiation fluxes subsetted along CloudSat track V5.2.0</t>
  </si>
  <si>
    <t>GES_DISC_MAT1NXRAD_CPR_V5.2.0</t>
  </si>
  <si>
    <t>MERRA IAU 2d surface and TOA radiation fluxes subsetted along CloudSat track</t>
  </si>
  <si>
    <t>MERRA IAU 3d assimilated state on pressure subsetted along CloudSat track V5.2.0</t>
  </si>
  <si>
    <t>GES_DISC_MAI3CPASM_CPR_V5.2.0</t>
  </si>
  <si>
    <t>MERRA IAU 3d assimilated state on pressure subsetted along CloudSat track</t>
  </si>
  <si>
    <t>MERRA IAU 3d cloud diagnostics subsetted along CloudSat track V5.2.0</t>
  </si>
  <si>
    <t>GES_DISC_MAT3CPCLD_CPR_V5.2.0</t>
  </si>
  <si>
    <t>MERRA IAU 3d cloud diagnostics subsetted along CloudSat track</t>
  </si>
  <si>
    <t>MLS/Aura L1 Orbit/Attitude and Tangent Point Geolocation Data V002</t>
  </si>
  <si>
    <t>GES_DISC_ML1OA_V002</t>
  </si>
  <si>
    <t>MLS/Aura L1 Orbit/Attitude and Tangent Point Geolocation Data V002 ML1OA at GES DISC</t>
  </si>
  <si>
    <t>OMI/Aura Multi-wavelength Aerosol Optical Depth and Single Scattering Albedo Daily L3 Global 0.25x0.25 deg Lat/Lon Grid V003</t>
  </si>
  <si>
    <t>GES_DISC_OMAEROe_V003</t>
  </si>
  <si>
    <t>OMI/Aura Multi-wavelength Aerosol Optical Depth and Single Scattering Albedo Daily L3 Global 0.25x0.25 deg Lat/Lon Grid</t>
  </si>
  <si>
    <t>OMI/Aura NO2 Cloud-Screened Total and Tropospheric Column Daily L3 Global 0.25deg Lat/Lon Grid V003</t>
  </si>
  <si>
    <t>GES_DISC_OMNO2e_V003</t>
  </si>
  <si>
    <t>OMI/Aura NO2 Cloud-Screened Total and Tropospheric Column Daily L3 Global 0.25deg Lat/Lon Grid V003 (OMNO2e) at GES DISC</t>
  </si>
  <si>
    <t>OMI/Aura NO2 Total and Tropospheric Column Daily L2 Global 0.25 deg Lat/Lon Grid V003</t>
  </si>
  <si>
    <t>GES_DISC_OMNO2G_V003</t>
  </si>
  <si>
    <t>OMI/Aura NO2 Total and Tropospheric Column Daily L2 Global 0.25 deg Lat/Lon Grid V003 (OMNO2G) at GES DISC</t>
  </si>
  <si>
    <t>OMI/Aura Near UV Aerosol Optical Depth and Single Scattering Albedo 1-orbit L2 Swath 13x24 km V003</t>
  </si>
  <si>
    <t>GES_DISC_OMAERUV_V003</t>
  </si>
  <si>
    <t>OMI/Aura Near UV Aerosol Optical Depth and Single Scattering Albedo 1-orbit L2 Swath 13x24 km V003 (OMAERUV) at GES DISC</t>
  </si>
  <si>
    <t>OMI/Aura Near UV Aerosol Optical Depth and Single Scattering Albedo Daily L2 Global 0.25x0.25 deg Lat/Lon Grid V003</t>
  </si>
  <si>
    <t>GES_DISC_OMAERUVG_V003</t>
  </si>
  <si>
    <t>OMI/Aura Near UV Aerosol Optical Depth and Single Scattering Albedo Daily L2 Global 0.25x0.25 deg Lat/Lon Grid V003 (OMAERUVG) at GES DISC</t>
  </si>
  <si>
    <t>OMI/Aura Near UV Aerosol Optical Depth and Single Scattering Albedo Daily L3 Global 1x1 deg Lat/Lon Grid V003</t>
  </si>
  <si>
    <t>GES_DISC_OMAERUVd_V003</t>
  </si>
  <si>
    <t>OMI/Aura Near UV Aerosol Optical Depth and Single Scattering Albedo Daily L3 Global 1x1 deg Lat/Lon Grid V003 (OMAERUVd) at GES DISC</t>
  </si>
  <si>
    <t>OMI/Aura Nitrogen Dioxide (NO2) Total and Tropospheric Column 1-orbit L2 Swath 13x24 km V003</t>
  </si>
  <si>
    <t>GES_DISC_OMNO2_V003</t>
  </si>
  <si>
    <t>OMI/Aura Nitrogen Dioxide (NO2) Total and Tropospheric Column 1-orbit L2 Swath 13x24 km V003 (OMNO2) at GES DISC</t>
  </si>
  <si>
    <t>OMI/Aura Ozone (O3) DOAS Total Column 1-Orbit L2 Swath 13x24 km V003</t>
  </si>
  <si>
    <t>GES_DISC_OMDOAO3_V003</t>
  </si>
  <si>
    <t>OMI/Aura DOAS Total Column Ozone 1-Orbit L2 Swath 13x24 km V003 (OMDOAO3) at GES DISC</t>
  </si>
  <si>
    <t>OMI/Aura Ozone (O3) DOAS Total Column Daily L2 Global 0.25 deg Lat/Lon Grid V003</t>
  </si>
  <si>
    <t>GES_DISC_OMDOAO3G_V003</t>
  </si>
  <si>
    <t>OMI/Aura Ozone (O3) DOAS Total Column Daily L2 Global 0.25 deg Lat/Lon Grid V003 (OMDOAO3G) at GES DISC</t>
  </si>
  <si>
    <t>OMI/Aura Ozone (O3) DOAS Total Column Daily L3 Global 0.25deg Lat/Lon Grid V003</t>
  </si>
  <si>
    <t>GES_DISC_OMDOAO3e_V003</t>
  </si>
  <si>
    <t>OMI/Aura Ozone (O3) DOAS Total Column Daily L3 Global 0.25deg Lat/Lon Grid V003 (OMDOAO3e) at GES DISC</t>
  </si>
  <si>
    <t>OMI/Aura Ozone (O3) Profile 1-Orbit L2 Swath 13x48km V003</t>
  </si>
  <si>
    <t>GES_DISC_OMO3PR_V003</t>
  </si>
  <si>
    <t>OMI/Aura Ozone (O3) Profile 1-Orbit L2 Swath 13x48km V003 (OMO3PR) at GES DISC</t>
  </si>
  <si>
    <t>OMI/Aura Ozone (O3) Total Column 1-Orbit L2 Swath 13x24 km V003</t>
  </si>
  <si>
    <t>GES_DISC_OMTO3_V003</t>
  </si>
  <si>
    <t>OMI/Aura Ozone(O3) Total Column 1-Orbit L2 Swath 13x24 km V003 (OMTO3) at GES DISC</t>
  </si>
  <si>
    <t>OMI/Aura Ozone (O3) Total Column Daily L2 Global 0.25 deg Lat/Lon Grid V003</t>
  </si>
  <si>
    <t>GES_DISC_OMTO3G_V003</t>
  </si>
  <si>
    <t>OMI/Aura Ozone (O3) Total Column Daily L2 Global 0.25 deg Lat/Lon Grid V003 [OMTO3G] at GES DISC</t>
  </si>
  <si>
    <t>GES_DISC_OMSO2e_V003</t>
  </si>
  <si>
    <t>OMI/Aura Sulfur Dioxide (SO2) Total Column Daily L3 Best Pixel Global 0.25deg Lat/Lon Grid V003 (OMSO2e) at GES DISC</t>
  </si>
  <si>
    <t>OMI/Aura Sulphur Dioxide (SO2) Total Column 1-orbit L2 Swath 13x24 km V003</t>
  </si>
  <si>
    <t>GES_DISC_OMSO2_V003</t>
  </si>
  <si>
    <t>OMI/Aura Sulphur Dioxide (SO2) Total Column 1-orbit L2 Swath 13x24 km V003 (OMSO2) at GES DISC</t>
  </si>
  <si>
    <t>OMI/Aura Sulphur Dioxide (SO2) Total Column Daily L2 Global 0.125 deg Lat/Lon Grid V003</t>
  </si>
  <si>
    <t>GES_DISC_OMSO2G_V003</t>
  </si>
  <si>
    <t>OMI/Aura Sulphur Dioxide (SO2) Total Column Daily L2 Global 0.125 deg Lat/Lon Grid V003 (OMSO2G) at GES DISC</t>
  </si>
  <si>
    <t>OMI/Aura Surface Reflectance Climatology Level 3 Global 0.5deg Lat/Lon Grid V003</t>
  </si>
  <si>
    <t>GES_DISC_OMLER_V003</t>
  </si>
  <si>
    <t>OMI/Aura Surface Reflectance Climatology Level 3 Global 0.5deg Lat/Lon Grid V003 (OMLER) at GES DISC</t>
  </si>
  <si>
    <t>OMI/Aura Surface UV Irradiance 1-orbit L2 Swath 13x24 km V003</t>
  </si>
  <si>
    <t>GES_DISC_OMUVB_V003</t>
  </si>
  <si>
    <t>OMI/Aura Surface UV Irradiance 1-orbit L2 Swath 13x24 km V003 (OMUVB) at GES DISC</t>
  </si>
  <si>
    <t>OMI/Aura Surface UVB Irradiance and Erythemal Dose Daily L2 Global 0.25 deg Lat/Lon Grid V003</t>
  </si>
  <si>
    <t>GES_DISC_OMUVBG_V003</t>
  </si>
  <si>
    <t>OMI/Aura Surface UVB Irradiance and Erythemal Dose Daily L2 Global 0.25 deg Lat/Lon Grid V003 (OMUVBG) at GES DISC</t>
  </si>
  <si>
    <t>OMI/Aura Surface UVB Irradiance and Erythemal Dose Daily L3 Global 1.0x1.0 deg Grid V003</t>
  </si>
  <si>
    <t>GES_DISC_OMUVBd_V003</t>
  </si>
  <si>
    <t>OMI/Aura Surface UVB Irradiance and Erythemal Dose Daily L3 Global 1.0x1.0 deg Grid V003 (OMUVBd) at GES DISC</t>
  </si>
  <si>
    <t>OMI/Aura TOMS-Like Ozone and Radiative Cloud Fraction Daily L3 Global 0.25x0.25 deg V003</t>
  </si>
  <si>
    <t>GES_DISC_OMTO3e_V003</t>
  </si>
  <si>
    <t>OMI/Aura TOMS-Like Ozone and Radiative Cloud Fraction Daily L3 Global 0.25x0.25 deg V003 (OMTO3e) at GES DISC</t>
  </si>
  <si>
    <t>OMI/Aura TOMS-Like Ozone, Aerosol Index, Cloud Radiance Fraction Daily L3 Global 1.0x1.0 deg V003</t>
  </si>
  <si>
    <t>GES_DISC_OMTO3d_V003</t>
  </si>
  <si>
    <t>OMI/Aura TOMS-Like Ozone, Aerosol Index, Cloud Radiance Fraction Daily L3 Global 1.0x1.0 deg V003 (OMTO3d) at GES DISC</t>
  </si>
  <si>
    <t>OMI/Aura Zoom-in Ground Pixel Corners 1-Orbit L2 Swath 13x12km V003</t>
  </si>
  <si>
    <t>GES_DISC_OMPIXCORZ_V003</t>
  </si>
  <si>
    <t>OMI/Aura Zoom-in Ground Pixel Corners 1-Orbit L2 Swath 13x12km V003 (OMPIXCORZ) at GES DISC</t>
  </si>
  <si>
    <t>SBUV/Nimbus-7 Ozone Profile, Ozone Total Column 1-Orbit L2 200x200 km V008</t>
  </si>
  <si>
    <t>GES_DISC_SBUVN7O3_V008</t>
  </si>
  <si>
    <t>SBUV/Nimbus-7 Ozone Profile, Ozone Total Column 1-Orbit L2 200x200 km V008 (SBUVN7O3) at GES DISC</t>
  </si>
  <si>
    <t>SeaWiFS Deep Blue Aerosol Optical Depth and Angstrom Exponent Daily Level 2 Data</t>
  </si>
  <si>
    <t>SeaWiFS Deep Blue Aerosol Optical Depth and Angstrom Exponent Daily Level 3 Data Gridded at 0.5 Degrees</t>
  </si>
  <si>
    <t>SeaWiFS Deep Blue Aerosol Optical Depth and Angstrom Exponent Daily Level 3 Data Gridded at 1.0 Degrees</t>
  </si>
  <si>
    <t>Shuttle SBUV (SSBUV) Ozone Profile, Ozone Total Column, Aerosol Index, and UV-Reflectivity, Level-2 50x50 km V008</t>
  </si>
  <si>
    <t>GES_DISC_SSBUVO3_V008</t>
  </si>
  <si>
    <t>Shuttle SBUV (SSBUV) Ozone Profile, Ozone Total Column, Aerosol Index, and UV-Reflectivity, Level-2 50x50 km V008 (SSBUVO3) at GES DISC</t>
  </si>
  <si>
    <t>Shuttle SBUV (SSBUV) Solar Spectral Irradiance V008</t>
  </si>
  <si>
    <t>GES_DISC_SSBUVIRR_V008</t>
  </si>
  <si>
    <t>Shuttle SBUV (SSBUV) Solar Spectral Irradiance V008 (SSBUVIRR) at GES DISC</t>
  </si>
  <si>
    <t>Surface Turbulent Fluxes, 1x1 deg Daily Grid, Satellite F08 V2b</t>
  </si>
  <si>
    <t>GES_DISC_GSSTF_F08_2b</t>
  </si>
  <si>
    <t>Surface Turbulent Fluxes, 1x1 deg Daily Grid, Satellite F08</t>
  </si>
  <si>
    <t>Surface Turbulent Fluxes, 1x1 deg Daily Grid, Satellite F10 V2b</t>
  </si>
  <si>
    <t>GES_DISC_GSSTF_F10_2b</t>
  </si>
  <si>
    <t>Surface Turbulent Fluxes, 1x1 deg Daily Grid, Satellite F10</t>
  </si>
  <si>
    <t>Surface Turbulent Fluxes, 1x1 deg Daily Grid, Satellite F11 V2b</t>
  </si>
  <si>
    <t>GES_DISC_GSSTF_F11_2b</t>
  </si>
  <si>
    <t>Surface Turbulent Fluxes, 1x1 deg Daily Grid, Satellite F11</t>
  </si>
  <si>
    <t>Surface Turbulent Fluxes, 1x1 deg Daily Grid, Satellite F13 V2b</t>
  </si>
  <si>
    <t>GES_DISC_GSSTF_F13_2b</t>
  </si>
  <si>
    <t>Surface Turbulent Fluxes, 1x1 deg Daily Grid, Satellite F13</t>
  </si>
  <si>
    <t>Surface Turbulent Fluxes, 1x1 deg Daily Grid, Satellite F14 V2b</t>
  </si>
  <si>
    <t>GES_DISC_GSSTF_F14_2b</t>
  </si>
  <si>
    <t>Surface Turbulent Fluxes, 1x1 deg Daily Grid, Satellite F14</t>
  </si>
  <si>
    <t>Surface Turbulent Fluxes, 1x1 deg Daily Grid, Satellite F15 V2b</t>
  </si>
  <si>
    <t>GES_DISC_GSSTF_F15_2b</t>
  </si>
  <si>
    <t>Surface Turbulent Fluxes, 1x1 deg Daily Grid, Satellite F15</t>
  </si>
  <si>
    <t>Surface Turbulent Fluxes, 1x1 deg Daily Grid, Set1 and Set2 V2b</t>
  </si>
  <si>
    <t>GES_DISC_GSSTF_2b</t>
  </si>
  <si>
    <t>Surface Turbulent Fluxes, 1x1 deg Daily Grid, Set1 and Set2</t>
  </si>
  <si>
    <t>Surface Turbulent Fluxes, 1x1 deg Monthly Climatology, Set1, Set2, and NCEP V2b</t>
  </si>
  <si>
    <t>GES_DISC_GSSTFMC_2b</t>
  </si>
  <si>
    <t>Surface Turbulent Fluxes, 1x1 deg Monthly Climatology, Set1, Set2, and NCEP</t>
  </si>
  <si>
    <t>Surface Turbulent Fluxes, 1x1 deg Monthly Grid, Set1 and Set2 V2b</t>
  </si>
  <si>
    <t>GES_DISC_GSSTFM_2b</t>
  </si>
  <si>
    <t>Surface Turbulent Fluxes, 1x1 deg Monthly Grid, Set1 and Set2</t>
  </si>
  <si>
    <t>Surface Turbulent Fluxes, 1x1 deg Seasonal Climatology, Set1, Set2, and NCEP V2b</t>
  </si>
  <si>
    <t>GES_DISC_GSSTFSC_2b</t>
  </si>
  <si>
    <t>Surface Turbulent Fluxes, 1x1 deg Seasonal Climatology, Set1, Set2, and NCEP</t>
  </si>
  <si>
    <t>Surface Turbulent Fluxes, 1x1 deg Yearly Climatology, Set1, Set2, and NCEP V2b</t>
  </si>
  <si>
    <t>GES_DISC_GSSTFYC_2b</t>
  </si>
  <si>
    <t>Surface Turbulent Fluxes, 1x1 deg Yearly Climatology, Set1, Set2, and NCEP</t>
  </si>
  <si>
    <t>TOMS/EP Total Column Ozone Daily and Monthly Zonal Means V008</t>
  </si>
  <si>
    <t>GES_DISC_TOMSEPL3ztoz_V008</t>
  </si>
  <si>
    <t>TOMS/EP Total Column Ozone Daily and Monthly Zonal Means V008 (TOMSEPL3ztoz) at GES DISC</t>
  </si>
  <si>
    <t>TOMS/EP UV Aerosol Index Daily and Monthly Zonal Means V008</t>
  </si>
  <si>
    <t>GES_DISC_TOMSEPL3zaer_V008</t>
  </si>
  <si>
    <t>TOMS/EP UV Aerosol Index Daily and Monthly Zonal Means V008 (TOMSEPL3zaer) at GES DISC</t>
  </si>
  <si>
    <t>TOMS/EP UV Reflectivity Daily and Monthly Zonal Means V008</t>
  </si>
  <si>
    <t>GES_DISC_TOMSEPL3zref_V008</t>
  </si>
  <si>
    <t>TOMS/EP UV Reflectivity Daily and Monthly Zonal Means V008 (TOMSEPL3zref) at GES DISC</t>
  </si>
  <si>
    <t>TOMS/Earth Probe Total Column Ozone Daily L3 Global 1x1.25 deg  Lat/Lon Grid V008</t>
  </si>
  <si>
    <t>GES_DISC_TOMSEPL3dtoz_V008</t>
  </si>
  <si>
    <t>TOMS/Earth Probe Total Column Ozone Daily L3 Global 1x1.25 deg Lat/Lon Grid V008 (TOMSEPL3dtoz) at GES DISC</t>
  </si>
  <si>
    <t>TOMS/Earth Probe Total Column Ozone Monthly L3 Global 1x1.25 deg Lat/Lon Grid V008</t>
  </si>
  <si>
    <t>GES_DISC_TOMSEPL3mtoz_V008</t>
  </si>
  <si>
    <t>TOMS/Earth Probe Total Column Ozone Monthly L3 Global 1x1.25 deg Lat/Lon Grid V008 (TOMSEPL3mtoz) at GES DISC</t>
  </si>
  <si>
    <t>TOMS/Earth Probe UV Aerosol Index Daily L3 Global 1x1.25 deg Lat/Lon Grid V008</t>
  </si>
  <si>
    <t>GES_DISC_TOMSEPL3daer_V008</t>
  </si>
  <si>
    <t>TOMS/Earth Probe UV Aerosol Index Daily L3 Global 1x1.25 deg Lat/Lon Grid V008 (TOMSEPL3daer) at GES DISC</t>
  </si>
  <si>
    <t>TOMS/Earth Probe UV Aerosol Index Monthly L3 Global 1x1.25 deg Lat/Lon Grid V008</t>
  </si>
  <si>
    <t>GES_DISC_TOMSEPL3maer_V008</t>
  </si>
  <si>
    <t>TOMS/Earth Probe UV Aerosol Index Monthly L3 Global 1x1.25 deg Lat/Lon Grid V008 (TOMSEPL3maer) at GES DISC</t>
  </si>
  <si>
    <t>TOMS/Earth Probe UV Reflectivity Daily L3 Global 1x1.25 deg Lat/Lon Grid V008</t>
  </si>
  <si>
    <t>GES_DISC_TOMSEPL3dref_V008</t>
  </si>
  <si>
    <t>TOMS/Earth Probe UV Reflectivity Daily L3 Global 1x1.25 deg Lat/Lon Grid V008 (TOMSEPL3dref) at GES DISC</t>
  </si>
  <si>
    <t>TOMS/Earth Probe UV Reflectivity Monthly L3 Global 1x1.25 deg Lat/Lon Grid V008</t>
  </si>
  <si>
    <t>GES_DISC_TOMSEPL3mref_V008</t>
  </si>
  <si>
    <t>TOMS/Earth Probe UV Reflectivity Monthly L3 Global 1x1.25 deg Lat/Lon Grid V008 (TOMSEPL3mref) at GES DISC</t>
  </si>
  <si>
    <t>TOMS/Earth Probe UV-B Erythemal Local Noon Irradiance Daily L3  Global 1x1.25 deg Lat/Lon Grid V008</t>
  </si>
  <si>
    <t>GES_DISC_TOMSEPL3dery_V008</t>
  </si>
  <si>
    <t>TOMS/Earth Probe UV-B Erythemal Local Noon Irradiance Daily L3 Global 1x1.25 deg Lat/Lon Grid V008 (TOMSEPL3dery) at GES DISC</t>
  </si>
  <si>
    <t>TOMS/Earth Probe UV-B Erythemal Local Noon Irradiance Monthly L3  Global 1x1.25 deg Lat/Lon Grid V008</t>
  </si>
  <si>
    <t>GES_DISC_TOMSEPL3mery_V008</t>
  </si>
  <si>
    <t>TOMS/Earth Probe UV-B Erythemal Local Noon Irradiance Monthly L3 Global 1x1.25 deg Lat/Lon Grid V008 (TOMSEPL3mery) at GES DISC</t>
  </si>
  <si>
    <t>TOMS/Earth-Probe Ozone (O3) Total Column 1-Orbit L2 Swath 50x50 km V008</t>
  </si>
  <si>
    <t>GES_DISC_TOMSEPL2_V008</t>
  </si>
  <si>
    <t>TOMS/Earth-Probe Ozone (O3) Total Column 1-Orbit L2 Swath 50x50 km V008 (TOMSEPL2) at GES DISC</t>
  </si>
  <si>
    <t>TOMS/Earth-Probe Total Ozone Aerosol Index UV-Reflectivity UV-B Erythemal Irradiance Daily L3 Global 1x1.25 deg V008</t>
  </si>
  <si>
    <t>GES_DISC_TOMSEPL3_V008</t>
  </si>
  <si>
    <t>TOMS/Earth-Probe Total Ozone Aerosol Index UV-Reflectivity UV-B Erythemal Irradiances Daily L3 Global 1x1.25 deg V008 (TOMSEPL3) at GES DISC</t>
  </si>
  <si>
    <t>TOMS/Meteor-3 Total Column Ozone Daily L3 Global 1x1.25 deg Lat/Lon Grid V008</t>
  </si>
  <si>
    <t>GES_DISC_TOMSM3L3dtoz_V008</t>
  </si>
  <si>
    <t>TOMS/Meteor-3 Total Column Ozone Daily L3 Global 1x1.25 deg Lat/Lon Grid V008 (TOMSM3L3dtoz) at GES DISC</t>
  </si>
  <si>
    <t>TOMS/Meteor-3 Total Ozone UV-Reflectivity Daily L3 Global 1x1.25 deg V008</t>
  </si>
  <si>
    <t>GES_DISC_TOMSM3L3_V008</t>
  </si>
  <si>
    <t>TOMS/Meteor-3 Total Ozone UV-Reflectivity Daily L3 Global 1x1.25 deg V008 (TOMSM3L3) at GES DISC</t>
  </si>
  <si>
    <t>TOMS/Meteor-3 UV Reflectivity Daily L3 Global 1x1.25 deg Lat/Lon  Grid V008</t>
  </si>
  <si>
    <t>GES_DISC_TOMSM3L3dref_V008</t>
  </si>
  <si>
    <t>TOMS/Meteor-3 UV-Reflectivity Daily L3 Global 1x1.25 deg Lat/Lon Grid V008 (TOMSM3L3dref) at GES DISC</t>
  </si>
  <si>
    <t>TOMS/Nimbus-7 Ozone (O3) Total Column 1-Orbit L2 Swath 50x50 km V008</t>
  </si>
  <si>
    <t>GES_DISC_TOMSN7L2_V008</t>
  </si>
  <si>
    <t>TOMS/Nimbus-7 Ozone (O3) Total Column 1-Orbit L2 Swath 50x50 km V008 (TOMSN7L2) at GES DISC</t>
  </si>
  <si>
    <t>TOMS/Nimbus-7 Total Column Ozone Daily L3 Global 1x1.25 deg Lat/Lon Grid V008</t>
  </si>
  <si>
    <t>GES_DISC_TOMSN7L3dtoz_V008</t>
  </si>
  <si>
    <t>TOMS/Nimbus-7 Total Column Ozone Daily L3 Global 1x1.25 deg Lat/Lon Grid V008 (TOMSN7L3dtoz) at GES DISC</t>
  </si>
  <si>
    <t>TOMS/Nimbus-7 Total Column Ozone Daily and Monthly Zonal Means V008</t>
  </si>
  <si>
    <t>GES_DISC_TOMSN7L3ztoz_V008</t>
  </si>
  <si>
    <t>TOMS/Nimbus-7 Total Column Ozone Daily and Monthly Zonal Means V008 (TOMSN7L3ztoz) at GES DISC</t>
  </si>
  <si>
    <t>TOMS/Nimbus-7 Total Column Ozone Monthly L3 Global 1x1.25 deg Lat/Lon Grid V008</t>
  </si>
  <si>
    <t>GES_DISC_TOMSN7L3mtoz_V008</t>
  </si>
  <si>
    <t>TOMS/Nimbus-7 Total Column Ozone Monthly L3 Global 1x1.25 deg Lat/Lon Grid V008 (TOMSN7L3mtoz) at GES DISC</t>
  </si>
  <si>
    <t>TOMS/Nimbus-7 Total Ozone Aerosol Index UV-Reflectivity UV-B Erythemal Irradiances Daily L3 Global 1x1.25 deg V008</t>
  </si>
  <si>
    <t>GES_DISC_TOMSN7L3_V008</t>
  </si>
  <si>
    <t>TOMS/Nimbus-7 Total Ozone Aerosol Index UV-Reflectivity UV-B Erythemal Irradiances Daily L3 Global 1x1.25 deg V008 (TOMSN7L3) at GES DISC</t>
  </si>
  <si>
    <t>TOMS/Nimbus-7 UV Aerosol Index Daily L3 Global 1x1.25 deg Lat/Lon Grid V008</t>
  </si>
  <si>
    <t>GES_DISC_TOMSN7L3daer_V008</t>
  </si>
  <si>
    <t>TOMS/Nimbus-7 UV Aerosol Index Daily L3 Global 1x1.25 deg Lat/Lon Grid V008 (TOMSN7L3daer) at GES DISC</t>
  </si>
  <si>
    <t>TOMS/Nimbus-7 UV Aerosol Index Daily and Monthly Zonal Means V008</t>
  </si>
  <si>
    <t>GES_DISC_TOMSN7L3zaer_V008</t>
  </si>
  <si>
    <t>TOMS/Nimbus-7 UV Aerosol Index Daily and Monthly Zonal Means V008 (TOMSN7L3zaer) at GES DISC</t>
  </si>
  <si>
    <t>TOMS/Nimbus-7 UV Aerosol Index Monthly L3 Global 1x1.25 deg Lat/Lon Grid V008</t>
  </si>
  <si>
    <t>GES_DISC_TOMSN7L3maer_V008</t>
  </si>
  <si>
    <t>TOMS/Nimbus-7 UV Aerosol Index Monthly L3 Global 1x1.25 deg Lat/Lon Grid V008 (TOMSN7L3maer) at GES DISC</t>
  </si>
  <si>
    <t>TOMS/Nimbus-7 UV Reflectivity Daily L3 Global 1x1.25 deg Lat/Lon Grid V008</t>
  </si>
  <si>
    <t>GES_DISC_TOMSN7L3dref_V008</t>
  </si>
  <si>
    <t>TOMS/Nimbus-7 UV Reflectivity Daily L3 Global 1x1.25 deg Lat/Lon Grid V008 (TOMSN7L3dref) at GES DISC</t>
  </si>
  <si>
    <t>TOMS/Nimbus-7 UV Reflectivity Daily and Monthly Zonal Means V008</t>
  </si>
  <si>
    <t>GES_DISC_TOMSN7L3zref_V008</t>
  </si>
  <si>
    <t>TOMS/Nimbus-7 UV Reflectivity Daily and Monthly Zonal Means V008 (TOMSN7L3zref) at GES DISC</t>
  </si>
  <si>
    <t>TOMS/Nimbus-7 UV Reflectivity Monthly L3 Global 1x1.25 deg Lat/Lon Grid V008</t>
  </si>
  <si>
    <t>GES_DISC_TOMSN7L3mref_V008</t>
  </si>
  <si>
    <t>TOMS/Nimbus-7 UV Reflectivity Monthly L3 Global 1x1.25 deg Lat/Lon Grid V008 (TOMSN7L3mref) at GES DISC</t>
  </si>
  <si>
    <t>TOMS/Nimbus-7 UV-B Erythemal Local Noon Irradiance Daily L3 Global 1x1.25 deg Lat/Lon Grid V008</t>
  </si>
  <si>
    <t>GES_DISC_TOMSN7L3dery_V008</t>
  </si>
  <si>
    <t>TOMS/Nimbus-7 UV-B Erythemal Local Noon Irradiance Daily L3 Global 1x1.25 deg Lat/Lon Grid V008 (TOMSN7L3dery) at GES DISC</t>
  </si>
  <si>
    <t>TOMS/Nimbus-7 UV-B Erythemal Local Noon Irradiance Monthly L3 Global 1x1.25 deg Lat/Lon Grid V008</t>
  </si>
  <si>
    <t>GES_DISC_TOMSN7L3mery_V008</t>
  </si>
  <si>
    <t>TOMS/Nimbus-7 UV-B Erythemal Local Noon Irradiance Monthly L3 Global 1x1.25 deg Lat/Lon Grid V008 (TOMSN7L3mery) at GES DISC</t>
  </si>
  <si>
    <t>TRMM 3-Hourly 0.25 deg. TRMM and Other-GPI Calibration Rainfall Data V6</t>
  </si>
  <si>
    <t>GES_DISC_TRMM_PR-TMI-VIRS-OTHER_3B42_V6</t>
  </si>
  <si>
    <t>TRMM and Other Satellites Precipitation Product 3B42</t>
  </si>
  <si>
    <t>TRMM Combined Precipitation Radar (PR) and TRMM Microwave Imager (TMI) Gridded Rainfall Product (TRMM Product 3B31) V7</t>
  </si>
  <si>
    <t>GES_DISC_TRMM_3B31_V7</t>
  </si>
  <si>
    <t>TRMM Combined Precipitation Radar (PR) and TRMM Microwave Imager (TMI) Gridded Rainfall Product (TRMM Product 3B31)</t>
  </si>
  <si>
    <t>TRMM Combined Precipitation Radar (PR) and TRMM Microwave Imager (TMI) Rainfall Profile Product (TRMM Product 2B31)</t>
  </si>
  <si>
    <t>TRMM Combined Precipitation Radar (PR) and TRMM Microwave Imager (TMI) Rainfall Profile Product (TRMM Product 2B31) V7</t>
  </si>
  <si>
    <t>GES_DISC_TRMM_2B31_V7</t>
  </si>
  <si>
    <t>TRMM Level 3 Monthly 0.5 degree x 0.5 degree Convective and Stratiform Heating CSH V6</t>
  </si>
  <si>
    <t>GES_DISC_TRMM_CSH_V6</t>
  </si>
  <si>
    <t>TRMM Level 3 Monthly 0.5 degree x 0.5 degree Convective and Stratiform Heating CSH</t>
  </si>
  <si>
    <t>AMPR TEFLUN-A BRIGHTNESS TEMPERATURE (TB) V1</t>
  </si>
  <si>
    <t>amprtbta</t>
  </si>
  <si>
    <t>AMSU/MSU LOWSTRAT DAY/MONTH TEMP ANOMALIES AND ANNUAL CYCLE V5</t>
  </si>
  <si>
    <t>msut4</t>
  </si>
  <si>
    <t>AMSU/MSU LOWTROPO DAY/MONTH TEMP ANOMALIES AND ANNUAL CYCLE V5</t>
  </si>
  <si>
    <t>msut2lt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</si>
</sst>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7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9"/>
      <name val="宋体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6" fillId="20" borderId="4" applyNumberFormat="0" applyAlignment="0" applyProtection="0"/>
    <xf numFmtId="0" fontId="19" fillId="0" borderId="5" applyNumberFormat="0" applyFill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2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7" borderId="7" applyNumberFormat="0" applyAlignment="0" applyProtection="0"/>
    <xf numFmtId="0" fontId="13" fillId="22" borderId="8" applyNumberFormat="0" applyAlignment="0" applyProtection="0"/>
    <xf numFmtId="0" fontId="11" fillId="23" borderId="0" applyNumberFormat="0" applyBorder="0" applyAlignment="0" applyProtection="0"/>
    <xf numFmtId="0" fontId="15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2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强调文字颜色 1" xfId="37"/>
    <cellStyle name="强调文字颜色 2" xfId="38"/>
    <cellStyle name="强调文字颜色 3" xfId="39"/>
    <cellStyle name="强调文字颜色 4" xfId="40"/>
    <cellStyle name="强调文字颜色 5" xfId="41"/>
    <cellStyle name="强调文字颜色 6" xfId="42"/>
    <cellStyle name="标题" xfId="43"/>
    <cellStyle name="标题 1" xfId="44"/>
    <cellStyle name="标题 2" xfId="45"/>
    <cellStyle name="标题 3" xfId="46"/>
    <cellStyle name="标题 4" xfId="47"/>
    <cellStyle name="检查单元格" xfId="48"/>
    <cellStyle name="汇总" xfId="49"/>
    <cellStyle name="注释" xfId="50"/>
    <cellStyle name="Percent" xfId="51"/>
    <cellStyle name="解释性文本" xfId="52"/>
    <cellStyle name="警告文本" xfId="53"/>
    <cellStyle name="计算" xfId="54"/>
    <cellStyle name="Currency" xfId="55"/>
    <cellStyle name="Currency [0]" xfId="56"/>
    <cellStyle name="Hyperlink" xfId="57"/>
    <cellStyle name="输入" xfId="58"/>
    <cellStyle name="输出" xfId="59"/>
    <cellStyle name="适中" xfId="60"/>
    <cellStyle name="链接单元格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P1" sqref="P1"/>
    </sheetView>
  </sheetViews>
  <sheetFormatPr defaultColWidth="9.140625" defaultRowHeight="12.75"/>
  <sheetData>
    <row r="1" spans="1:15" ht="12.75">
      <c r="A1" s="4" t="s">
        <v>223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ht="12.75">
      <c r="A32" s="5"/>
    </row>
  </sheetData>
  <mergeCells count="1">
    <mergeCell ref="A1:O31"/>
  </mergeCells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 s="1" t="s">
        <v>663</v>
      </c>
      <c r="B1" s="1" t="s">
        <v>662</v>
      </c>
      <c r="C1" s="1" t="s">
        <v>2214</v>
      </c>
    </row>
    <row r="2" spans="1:3" ht="12.75">
      <c r="A2" t="s">
        <v>2594</v>
      </c>
      <c r="B2" t="s">
        <v>2594</v>
      </c>
      <c r="C2" t="s">
        <v>1403</v>
      </c>
    </row>
    <row r="3" spans="1:3" ht="12.75">
      <c r="A3" t="s">
        <v>2595</v>
      </c>
      <c r="B3" t="s">
        <v>2595</v>
      </c>
      <c r="C3" t="s">
        <v>1402</v>
      </c>
    </row>
    <row r="4" spans="1:3" ht="12.75">
      <c r="A4" t="s">
        <v>2596</v>
      </c>
      <c r="B4" t="s">
        <v>2596</v>
      </c>
      <c r="C4" t="s">
        <v>1401</v>
      </c>
    </row>
    <row r="5" spans="1:3" ht="12.75">
      <c r="A5" t="s">
        <v>1705</v>
      </c>
      <c r="B5" t="s">
        <v>1705</v>
      </c>
      <c r="C5" t="s">
        <v>1706</v>
      </c>
    </row>
    <row r="6" spans="1:3" ht="12.75">
      <c r="A6" t="s">
        <v>2597</v>
      </c>
      <c r="B6" t="s">
        <v>2597</v>
      </c>
      <c r="C6" t="s">
        <v>1400</v>
      </c>
    </row>
    <row r="7" spans="1:3" ht="12.75">
      <c r="A7" t="s">
        <v>2598</v>
      </c>
      <c r="B7" t="s">
        <v>2598</v>
      </c>
      <c r="C7" t="s">
        <v>1399</v>
      </c>
    </row>
    <row r="8" spans="1:3" ht="12.75">
      <c r="A8" t="s">
        <v>2599</v>
      </c>
      <c r="B8" t="s">
        <v>2599</v>
      </c>
      <c r="C8" t="s">
        <v>1398</v>
      </c>
    </row>
    <row r="9" spans="1:3" ht="12.75">
      <c r="A9" t="s">
        <v>2600</v>
      </c>
      <c r="B9" t="s">
        <v>2600</v>
      </c>
      <c r="C9" t="s">
        <v>1397</v>
      </c>
    </row>
    <row r="10" spans="1:3" ht="12.75">
      <c r="A10" t="s">
        <v>2601</v>
      </c>
      <c r="B10" t="s">
        <v>2601</v>
      </c>
      <c r="C10" t="s">
        <v>1396</v>
      </c>
    </row>
    <row r="11" spans="1:3" ht="12.75">
      <c r="A11" t="s">
        <v>665</v>
      </c>
      <c r="B11" t="s">
        <v>665</v>
      </c>
      <c r="C11" t="s">
        <v>666</v>
      </c>
    </row>
    <row r="12" spans="1:3" ht="12.75">
      <c r="A12" t="s">
        <v>2602</v>
      </c>
      <c r="B12" t="s">
        <v>2602</v>
      </c>
      <c r="C12" t="s">
        <v>1395</v>
      </c>
    </row>
    <row r="13" spans="1:3" ht="12.75">
      <c r="A13" t="s">
        <v>2603</v>
      </c>
      <c r="B13" t="s">
        <v>2603</v>
      </c>
      <c r="C13" t="s">
        <v>1394</v>
      </c>
    </row>
    <row r="14" spans="1:3" ht="12.75">
      <c r="A14" t="s">
        <v>667</v>
      </c>
      <c r="B14" t="s">
        <v>667</v>
      </c>
      <c r="C14" t="s">
        <v>1393</v>
      </c>
    </row>
    <row r="15" spans="1:3" ht="12.75">
      <c r="A15" t="s">
        <v>2604</v>
      </c>
      <c r="B15" t="s">
        <v>2604</v>
      </c>
      <c r="C15" t="s">
        <v>1392</v>
      </c>
    </row>
    <row r="16" spans="1:3" ht="12.75">
      <c r="A16" t="s">
        <v>2605</v>
      </c>
      <c r="B16" t="s">
        <v>2605</v>
      </c>
      <c r="C16" t="s">
        <v>1391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421875" style="0" customWidth="1"/>
    <col min="2" max="2" width="26.28125" style="0" customWidth="1"/>
    <col min="3" max="3" width="41.00390625" style="0" customWidth="1"/>
  </cols>
  <sheetData>
    <row r="1" spans="1:3" ht="12.75">
      <c r="A1" s="1" t="s">
        <v>663</v>
      </c>
      <c r="B1" s="1" t="s">
        <v>662</v>
      </c>
      <c r="C1" s="1" t="s">
        <v>2214</v>
      </c>
    </row>
    <row r="2" spans="1:3" ht="12.75">
      <c r="A2" t="s">
        <v>668</v>
      </c>
      <c r="B2" t="s">
        <v>668</v>
      </c>
      <c r="C2" t="s">
        <v>669</v>
      </c>
    </row>
    <row r="3" spans="1:3" ht="12.75">
      <c r="A3" t="s">
        <v>670</v>
      </c>
      <c r="B3" t="s">
        <v>670</v>
      </c>
      <c r="C3" t="s">
        <v>671</v>
      </c>
    </row>
    <row r="4" spans="1:3" ht="12.75">
      <c r="A4" t="s">
        <v>672</v>
      </c>
      <c r="B4" t="s">
        <v>672</v>
      </c>
      <c r="C4" t="s">
        <v>673</v>
      </c>
    </row>
    <row r="5" spans="1:3" ht="12.75">
      <c r="A5" t="s">
        <v>674</v>
      </c>
      <c r="B5" t="s">
        <v>674</v>
      </c>
      <c r="C5" t="s">
        <v>675</v>
      </c>
    </row>
    <row r="6" spans="1:3" ht="12.75">
      <c r="A6" t="s">
        <v>676</v>
      </c>
      <c r="B6" t="s">
        <v>676</v>
      </c>
      <c r="C6" t="s">
        <v>677</v>
      </c>
    </row>
    <row r="7" spans="1:3" ht="12.75">
      <c r="A7" t="s">
        <v>678</v>
      </c>
      <c r="B7" t="s">
        <v>678</v>
      </c>
      <c r="C7" t="s">
        <v>679</v>
      </c>
    </row>
    <row r="8" spans="1:3" ht="12.75">
      <c r="A8" t="s">
        <v>680</v>
      </c>
      <c r="B8" t="s">
        <v>680</v>
      </c>
      <c r="C8" t="s">
        <v>681</v>
      </c>
    </row>
    <row r="9" spans="1:3" ht="12.75">
      <c r="A9" t="s">
        <v>682</v>
      </c>
      <c r="B9" t="s">
        <v>682</v>
      </c>
      <c r="C9" t="s">
        <v>683</v>
      </c>
    </row>
    <row r="10" spans="1:3" ht="12.75">
      <c r="A10" t="s">
        <v>684</v>
      </c>
      <c r="B10" t="s">
        <v>684</v>
      </c>
      <c r="C10" t="s">
        <v>685</v>
      </c>
    </row>
    <row r="11" spans="1:3" ht="12.75">
      <c r="A11" t="s">
        <v>686</v>
      </c>
      <c r="B11" t="s">
        <v>686</v>
      </c>
      <c r="C11" t="s">
        <v>687</v>
      </c>
    </row>
    <row r="12" spans="1:3" ht="12.75">
      <c r="A12" t="s">
        <v>688</v>
      </c>
      <c r="B12" t="s">
        <v>688</v>
      </c>
      <c r="C12" t="s">
        <v>689</v>
      </c>
    </row>
    <row r="13" spans="1:3" ht="12.75">
      <c r="A13" t="s">
        <v>690</v>
      </c>
      <c r="B13" t="s">
        <v>690</v>
      </c>
      <c r="C13" t="s">
        <v>691</v>
      </c>
    </row>
    <row r="14" spans="1:3" ht="12.75">
      <c r="A14" t="s">
        <v>692</v>
      </c>
      <c r="B14" t="s">
        <v>692</v>
      </c>
      <c r="C14" t="s">
        <v>691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2" width="43.28125" style="0" customWidth="1"/>
  </cols>
  <sheetData>
    <row r="1" spans="1:3" ht="12.75">
      <c r="A1" s="1" t="s">
        <v>663</v>
      </c>
      <c r="B1" s="1" t="s">
        <v>662</v>
      </c>
      <c r="C1" s="1" t="s">
        <v>2214</v>
      </c>
    </row>
    <row r="2" spans="1:3" ht="12.75">
      <c r="A2" t="s">
        <v>693</v>
      </c>
      <c r="B2" t="s">
        <v>693</v>
      </c>
      <c r="C2" t="s">
        <v>694</v>
      </c>
    </row>
    <row r="3" spans="1:3" ht="12.75">
      <c r="A3" t="s">
        <v>695</v>
      </c>
      <c r="B3" t="s">
        <v>695</v>
      </c>
      <c r="C3" t="s">
        <v>696</v>
      </c>
    </row>
    <row r="4" spans="1:3" ht="12.75">
      <c r="A4" t="s">
        <v>697</v>
      </c>
      <c r="B4" t="s">
        <v>697</v>
      </c>
      <c r="C4" t="s">
        <v>698</v>
      </c>
    </row>
    <row r="5" spans="1:3" ht="12.75">
      <c r="A5" t="s">
        <v>699</v>
      </c>
      <c r="B5" t="s">
        <v>699</v>
      </c>
      <c r="C5" t="s">
        <v>700</v>
      </c>
    </row>
    <row r="6" spans="1:3" ht="12.75">
      <c r="A6" t="s">
        <v>701</v>
      </c>
      <c r="B6" t="s">
        <v>701</v>
      </c>
      <c r="C6" t="s">
        <v>702</v>
      </c>
    </row>
    <row r="7" spans="1:3" ht="12.75">
      <c r="A7" t="s">
        <v>703</v>
      </c>
      <c r="B7" t="s">
        <v>703</v>
      </c>
      <c r="C7" t="s">
        <v>704</v>
      </c>
    </row>
    <row r="8" spans="1:3" ht="12.75">
      <c r="A8" t="s">
        <v>705</v>
      </c>
      <c r="B8" t="s">
        <v>705</v>
      </c>
      <c r="C8" t="s">
        <v>706</v>
      </c>
    </row>
    <row r="9" spans="1:3" ht="12.75">
      <c r="A9" t="s">
        <v>707</v>
      </c>
      <c r="B9" t="s">
        <v>707</v>
      </c>
      <c r="C9" t="s">
        <v>707</v>
      </c>
    </row>
    <row r="10" spans="1:3" ht="12.75">
      <c r="A10" t="s">
        <v>708</v>
      </c>
      <c r="B10" t="s">
        <v>708</v>
      </c>
      <c r="C10" t="s">
        <v>709</v>
      </c>
    </row>
    <row r="11" spans="1:3" ht="12.75">
      <c r="A11" t="s">
        <v>710</v>
      </c>
      <c r="B11" t="s">
        <v>710</v>
      </c>
      <c r="C11" t="s">
        <v>711</v>
      </c>
    </row>
    <row r="12" spans="1:3" ht="12.75">
      <c r="A12" t="s">
        <v>712</v>
      </c>
      <c r="B12" t="s">
        <v>712</v>
      </c>
      <c r="C12" t="s">
        <v>713</v>
      </c>
    </row>
    <row r="13" spans="1:3" ht="12.75">
      <c r="A13" t="s">
        <v>714</v>
      </c>
      <c r="B13" t="s">
        <v>714</v>
      </c>
      <c r="C13" t="s">
        <v>715</v>
      </c>
    </row>
    <row r="14" spans="1:3" ht="12.75">
      <c r="A14" t="s">
        <v>716</v>
      </c>
      <c r="B14" t="s">
        <v>716</v>
      </c>
      <c r="C14" t="s">
        <v>717</v>
      </c>
    </row>
    <row r="15" spans="1:3" ht="12.75">
      <c r="A15" t="s">
        <v>718</v>
      </c>
      <c r="B15" t="s">
        <v>718</v>
      </c>
      <c r="C15" t="s">
        <v>719</v>
      </c>
    </row>
    <row r="16" spans="1:3" ht="12.75">
      <c r="A16" t="s">
        <v>720</v>
      </c>
      <c r="B16" t="s">
        <v>720</v>
      </c>
      <c r="C16" t="s">
        <v>721</v>
      </c>
    </row>
    <row r="17" spans="1:3" ht="12.75">
      <c r="A17" t="s">
        <v>722</v>
      </c>
      <c r="B17" t="s">
        <v>722</v>
      </c>
      <c r="C17" t="s">
        <v>723</v>
      </c>
    </row>
    <row r="18" spans="1:3" ht="12.75">
      <c r="A18" t="s">
        <v>724</v>
      </c>
      <c r="B18" t="s">
        <v>724</v>
      </c>
      <c r="C18" t="s">
        <v>725</v>
      </c>
    </row>
    <row r="19" spans="1:3" ht="12.75">
      <c r="A19" t="s">
        <v>726</v>
      </c>
      <c r="B19" t="s">
        <v>726</v>
      </c>
      <c r="C19" t="s">
        <v>727</v>
      </c>
    </row>
    <row r="20" spans="1:3" ht="12.75">
      <c r="A20" t="s">
        <v>728</v>
      </c>
      <c r="B20" t="s">
        <v>728</v>
      </c>
      <c r="C20" t="s">
        <v>729</v>
      </c>
    </row>
    <row r="21" spans="1:3" ht="12.75">
      <c r="A21" t="s">
        <v>730</v>
      </c>
      <c r="B21" t="s">
        <v>730</v>
      </c>
      <c r="C21" t="s">
        <v>731</v>
      </c>
    </row>
    <row r="22" spans="1:3" ht="12.75">
      <c r="A22" t="s">
        <v>732</v>
      </c>
      <c r="B22" t="s">
        <v>732</v>
      </c>
      <c r="C22" t="s">
        <v>733</v>
      </c>
    </row>
    <row r="23" spans="1:3" ht="12.75">
      <c r="A23" t="s">
        <v>734</v>
      </c>
      <c r="B23" t="s">
        <v>734</v>
      </c>
      <c r="C23" t="s">
        <v>734</v>
      </c>
    </row>
    <row r="24" spans="1:3" ht="12.75">
      <c r="A24" t="s">
        <v>735</v>
      </c>
      <c r="B24" t="s">
        <v>735</v>
      </c>
      <c r="C24" t="s">
        <v>735</v>
      </c>
    </row>
    <row r="25" spans="1:3" ht="12.75">
      <c r="A25" t="s">
        <v>736</v>
      </c>
      <c r="B25" t="s">
        <v>736</v>
      </c>
      <c r="C25" t="s">
        <v>736</v>
      </c>
    </row>
    <row r="26" spans="1:3" ht="12.75">
      <c r="A26" t="s">
        <v>737</v>
      </c>
      <c r="B26" t="s">
        <v>737</v>
      </c>
      <c r="C26" t="s">
        <v>737</v>
      </c>
    </row>
    <row r="27" spans="1:3" ht="12.75">
      <c r="A27" t="s">
        <v>738</v>
      </c>
      <c r="B27" t="s">
        <v>738</v>
      </c>
      <c r="C27" t="s">
        <v>738</v>
      </c>
    </row>
    <row r="28" spans="1:3" ht="12.75">
      <c r="A28" t="s">
        <v>739</v>
      </c>
      <c r="B28" t="s">
        <v>739</v>
      </c>
      <c r="C28" t="s">
        <v>739</v>
      </c>
    </row>
    <row r="29" spans="1:3" ht="12.75">
      <c r="A29" t="s">
        <v>740</v>
      </c>
      <c r="B29" t="s">
        <v>740</v>
      </c>
      <c r="C29" t="s">
        <v>740</v>
      </c>
    </row>
    <row r="30" spans="1:3" ht="12.75">
      <c r="A30" t="s">
        <v>741</v>
      </c>
      <c r="B30" t="s">
        <v>741</v>
      </c>
      <c r="C30" t="s">
        <v>741</v>
      </c>
    </row>
    <row r="31" spans="1:3" ht="12.75">
      <c r="A31" t="s">
        <v>742</v>
      </c>
      <c r="B31" t="s">
        <v>742</v>
      </c>
      <c r="C31" t="s">
        <v>742</v>
      </c>
    </row>
    <row r="32" spans="1:3" ht="12.75">
      <c r="A32" t="s">
        <v>743</v>
      </c>
      <c r="B32" t="s">
        <v>743</v>
      </c>
      <c r="C32" t="s">
        <v>743</v>
      </c>
    </row>
    <row r="33" spans="1:3" ht="12.75">
      <c r="A33" t="s">
        <v>744</v>
      </c>
      <c r="B33" t="s">
        <v>744</v>
      </c>
      <c r="C33" t="s">
        <v>744</v>
      </c>
    </row>
    <row r="34" spans="1:3" ht="12.75">
      <c r="A34" t="s">
        <v>745</v>
      </c>
      <c r="B34" t="s">
        <v>745</v>
      </c>
      <c r="C34" t="s">
        <v>745</v>
      </c>
    </row>
    <row r="35" spans="1:3" ht="12.75">
      <c r="A35" t="s">
        <v>746</v>
      </c>
      <c r="B35" t="s">
        <v>746</v>
      </c>
      <c r="C35" t="s">
        <v>746</v>
      </c>
    </row>
    <row r="36" spans="1:3" ht="12.75">
      <c r="A36" t="s">
        <v>747</v>
      </c>
      <c r="B36" t="s">
        <v>747</v>
      </c>
      <c r="C36" t="s">
        <v>747</v>
      </c>
    </row>
    <row r="37" spans="1:3" ht="12.75">
      <c r="A37" t="s">
        <v>748</v>
      </c>
      <c r="B37" t="s">
        <v>748</v>
      </c>
      <c r="C37" t="s">
        <v>748</v>
      </c>
    </row>
    <row r="38" spans="1:3" ht="12.75">
      <c r="A38" t="s">
        <v>749</v>
      </c>
      <c r="B38" t="s">
        <v>749</v>
      </c>
      <c r="C38" t="s">
        <v>750</v>
      </c>
    </row>
    <row r="39" spans="1:3" ht="12.75">
      <c r="A39" t="s">
        <v>751</v>
      </c>
      <c r="B39" t="s">
        <v>751</v>
      </c>
      <c r="C39" t="s">
        <v>752</v>
      </c>
    </row>
    <row r="40" spans="1:3" ht="12.75">
      <c r="A40" t="s">
        <v>753</v>
      </c>
      <c r="B40" t="s">
        <v>753</v>
      </c>
      <c r="C40" t="s">
        <v>754</v>
      </c>
    </row>
    <row r="41" spans="1:3" ht="12.75">
      <c r="A41" t="s">
        <v>755</v>
      </c>
      <c r="B41" t="s">
        <v>755</v>
      </c>
      <c r="C41" t="s">
        <v>756</v>
      </c>
    </row>
    <row r="42" spans="1:3" ht="12.75">
      <c r="A42" t="s">
        <v>757</v>
      </c>
      <c r="B42" t="s">
        <v>757</v>
      </c>
      <c r="C42" t="s">
        <v>758</v>
      </c>
    </row>
    <row r="43" spans="1:3" ht="12.75">
      <c r="A43" t="s">
        <v>759</v>
      </c>
      <c r="B43" t="s">
        <v>759</v>
      </c>
      <c r="C43" t="s">
        <v>760</v>
      </c>
    </row>
    <row r="44" spans="1:3" ht="12.75">
      <c r="A44" t="s">
        <v>761</v>
      </c>
      <c r="B44" t="s">
        <v>761</v>
      </c>
      <c r="C44" t="s">
        <v>762</v>
      </c>
    </row>
    <row r="45" spans="1:3" ht="12.75">
      <c r="A45" t="s">
        <v>763</v>
      </c>
      <c r="B45" t="s">
        <v>763</v>
      </c>
      <c r="C45" t="s">
        <v>764</v>
      </c>
    </row>
    <row r="46" spans="1:3" ht="12.75">
      <c r="A46" t="s">
        <v>765</v>
      </c>
      <c r="B46" t="s">
        <v>765</v>
      </c>
      <c r="C46" t="s">
        <v>766</v>
      </c>
    </row>
    <row r="47" spans="1:3" ht="12.75">
      <c r="A47" t="s">
        <v>767</v>
      </c>
      <c r="B47" t="s">
        <v>767</v>
      </c>
      <c r="C47" t="s">
        <v>768</v>
      </c>
    </row>
    <row r="48" spans="1:3" ht="12.75">
      <c r="A48" t="s">
        <v>769</v>
      </c>
      <c r="B48" t="s">
        <v>769</v>
      </c>
      <c r="C48" t="s">
        <v>770</v>
      </c>
    </row>
    <row r="49" spans="1:3" ht="12.75">
      <c r="A49" t="s">
        <v>771</v>
      </c>
      <c r="B49" t="s">
        <v>771</v>
      </c>
      <c r="C49" t="s">
        <v>772</v>
      </c>
    </row>
    <row r="50" spans="1:3" ht="12.75">
      <c r="A50" t="s">
        <v>773</v>
      </c>
      <c r="B50" t="s">
        <v>773</v>
      </c>
      <c r="C50" t="s">
        <v>774</v>
      </c>
    </row>
    <row r="51" spans="1:3" ht="12.75">
      <c r="A51" t="s">
        <v>775</v>
      </c>
      <c r="B51" t="s">
        <v>775</v>
      </c>
      <c r="C51" t="s">
        <v>0</v>
      </c>
    </row>
    <row r="52" spans="1:3" ht="12.75">
      <c r="A52" t="s">
        <v>1</v>
      </c>
      <c r="B52" t="s">
        <v>1</v>
      </c>
      <c r="C52" t="s">
        <v>758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6.8515625" style="0" customWidth="1"/>
  </cols>
  <sheetData>
    <row r="1" spans="1:3" ht="12.75">
      <c r="A1" s="1" t="s">
        <v>663</v>
      </c>
      <c r="B1" s="1" t="s">
        <v>662</v>
      </c>
      <c r="C1" s="1" t="s">
        <v>2214</v>
      </c>
    </row>
    <row r="2" spans="1:3" ht="12.75">
      <c r="A2" t="s">
        <v>2</v>
      </c>
      <c r="B2" t="s">
        <v>2</v>
      </c>
      <c r="C2" t="s">
        <v>2</v>
      </c>
    </row>
    <row r="3" spans="1:3" ht="12.75">
      <c r="A3" t="s">
        <v>3</v>
      </c>
      <c r="B3" t="s">
        <v>3</v>
      </c>
      <c r="C3" t="s">
        <v>3</v>
      </c>
    </row>
    <row r="4" spans="1:3" ht="12.75">
      <c r="A4" t="s">
        <v>4</v>
      </c>
      <c r="B4" t="s">
        <v>4</v>
      </c>
      <c r="C4" t="s">
        <v>4</v>
      </c>
    </row>
    <row r="5" spans="1:3" ht="12.75">
      <c r="A5" t="s">
        <v>5</v>
      </c>
      <c r="B5" t="s">
        <v>5</v>
      </c>
      <c r="C5" t="s">
        <v>5</v>
      </c>
    </row>
    <row r="6" spans="1:3" ht="12.75">
      <c r="A6" t="s">
        <v>6</v>
      </c>
      <c r="B6" t="s">
        <v>6</v>
      </c>
      <c r="C6" t="s">
        <v>6</v>
      </c>
    </row>
    <row r="7" spans="1:3" ht="12.75">
      <c r="A7" t="s">
        <v>7</v>
      </c>
      <c r="B7" t="s">
        <v>7</v>
      </c>
      <c r="C7" t="s">
        <v>7</v>
      </c>
    </row>
    <row r="8" spans="1:3" ht="12.75">
      <c r="A8" t="s">
        <v>8</v>
      </c>
      <c r="B8" t="s">
        <v>8</v>
      </c>
      <c r="C8" t="s">
        <v>8</v>
      </c>
    </row>
    <row r="9" spans="1:3" ht="12.75">
      <c r="A9" t="s">
        <v>9</v>
      </c>
      <c r="B9" t="s">
        <v>9</v>
      </c>
      <c r="C9" t="s">
        <v>9</v>
      </c>
    </row>
    <row r="10" spans="1:3" ht="12.75">
      <c r="A10" t="s">
        <v>10</v>
      </c>
      <c r="B10" t="s">
        <v>10</v>
      </c>
      <c r="C10" t="s">
        <v>10</v>
      </c>
    </row>
    <row r="11" spans="1:3" ht="12.75">
      <c r="A11" t="s">
        <v>11</v>
      </c>
      <c r="B11" t="s">
        <v>11</v>
      </c>
      <c r="C11" t="s">
        <v>11</v>
      </c>
    </row>
    <row r="12" spans="1:3" ht="12.75">
      <c r="A12" t="s">
        <v>12</v>
      </c>
      <c r="B12" t="s">
        <v>12</v>
      </c>
      <c r="C12" t="s">
        <v>12</v>
      </c>
    </row>
    <row r="13" spans="1:3" ht="12.75">
      <c r="A13" t="s">
        <v>13</v>
      </c>
      <c r="B13" t="s">
        <v>13</v>
      </c>
      <c r="C13" t="s">
        <v>13</v>
      </c>
    </row>
    <row r="14" spans="1:3" ht="12.75">
      <c r="A14" t="s">
        <v>14</v>
      </c>
      <c r="B14" t="s">
        <v>14</v>
      </c>
      <c r="C14" t="s">
        <v>14</v>
      </c>
    </row>
    <row r="15" spans="1:3" ht="12.75">
      <c r="A15" t="s">
        <v>15</v>
      </c>
      <c r="B15" t="s">
        <v>15</v>
      </c>
      <c r="C15" t="s">
        <v>15</v>
      </c>
    </row>
    <row r="16" spans="1:3" ht="12.75">
      <c r="A16" t="s">
        <v>16</v>
      </c>
      <c r="B16" t="s">
        <v>16</v>
      </c>
      <c r="C16" t="s">
        <v>16</v>
      </c>
    </row>
    <row r="17" spans="1:3" ht="12.75">
      <c r="A17" t="s">
        <v>17</v>
      </c>
      <c r="B17" t="s">
        <v>17</v>
      </c>
      <c r="C17" t="s">
        <v>17</v>
      </c>
    </row>
    <row r="18" spans="1:3" ht="12.75">
      <c r="A18" t="s">
        <v>18</v>
      </c>
      <c r="B18" t="s">
        <v>18</v>
      </c>
      <c r="C18" t="s">
        <v>18</v>
      </c>
    </row>
    <row r="19" spans="1:3" ht="12.75">
      <c r="A19" t="s">
        <v>19</v>
      </c>
      <c r="B19" t="s">
        <v>19</v>
      </c>
      <c r="C19" t="s">
        <v>19</v>
      </c>
    </row>
    <row r="20" spans="1:3" ht="12.75">
      <c r="A20" t="s">
        <v>20</v>
      </c>
      <c r="B20" t="s">
        <v>20</v>
      </c>
      <c r="C20" t="s">
        <v>20</v>
      </c>
    </row>
    <row r="21" spans="1:3" ht="12.75">
      <c r="A21" t="s">
        <v>21</v>
      </c>
      <c r="B21" t="s">
        <v>21</v>
      </c>
      <c r="C21" t="s">
        <v>21</v>
      </c>
    </row>
    <row r="22" spans="1:3" ht="12.75">
      <c r="A22" t="s">
        <v>22</v>
      </c>
      <c r="B22" t="s">
        <v>22</v>
      </c>
      <c r="C22" t="s">
        <v>22</v>
      </c>
    </row>
    <row r="23" spans="1:3" ht="12.75">
      <c r="A23" t="s">
        <v>23</v>
      </c>
      <c r="B23" t="s">
        <v>23</v>
      </c>
      <c r="C23" t="s">
        <v>23</v>
      </c>
    </row>
    <row r="24" spans="1:3" ht="12.75">
      <c r="A24" t="s">
        <v>24</v>
      </c>
      <c r="B24" t="s">
        <v>24</v>
      </c>
      <c r="C24" t="s">
        <v>24</v>
      </c>
    </row>
    <row r="25" spans="1:3" ht="12.75">
      <c r="A25" t="s">
        <v>25</v>
      </c>
      <c r="B25" t="s">
        <v>25</v>
      </c>
      <c r="C25" t="s">
        <v>25</v>
      </c>
    </row>
    <row r="26" spans="1:3" ht="12.75">
      <c r="A26" t="s">
        <v>26</v>
      </c>
      <c r="B26" t="s">
        <v>26</v>
      </c>
      <c r="C26" t="s">
        <v>26</v>
      </c>
    </row>
    <row r="27" spans="1:3" ht="12.75">
      <c r="A27" t="s">
        <v>27</v>
      </c>
      <c r="B27" t="s">
        <v>27</v>
      </c>
      <c r="C27" t="s">
        <v>27</v>
      </c>
    </row>
    <row r="28" spans="1:3" ht="12.75">
      <c r="A28" t="s">
        <v>28</v>
      </c>
      <c r="B28" t="s">
        <v>28</v>
      </c>
      <c r="C28" t="s">
        <v>28</v>
      </c>
    </row>
    <row r="29" spans="1:3" ht="12.75">
      <c r="A29" t="s">
        <v>29</v>
      </c>
      <c r="B29" t="s">
        <v>29</v>
      </c>
      <c r="C29" t="s">
        <v>29</v>
      </c>
    </row>
    <row r="30" spans="1:3" ht="12.75">
      <c r="A30" t="s">
        <v>30</v>
      </c>
      <c r="B30" t="s">
        <v>30</v>
      </c>
      <c r="C30" t="s">
        <v>30</v>
      </c>
    </row>
    <row r="31" spans="1:3" ht="12.75">
      <c r="A31" t="s">
        <v>31</v>
      </c>
      <c r="B31" t="s">
        <v>31</v>
      </c>
      <c r="C31" t="s">
        <v>31</v>
      </c>
    </row>
    <row r="32" spans="1:3" ht="12.75">
      <c r="A32" t="s">
        <v>32</v>
      </c>
      <c r="B32" t="s">
        <v>32</v>
      </c>
      <c r="C32" t="s">
        <v>32</v>
      </c>
    </row>
    <row r="33" spans="1:3" ht="12.75">
      <c r="A33" t="s">
        <v>33</v>
      </c>
      <c r="B33" t="s">
        <v>33</v>
      </c>
      <c r="C33" t="s">
        <v>33</v>
      </c>
    </row>
    <row r="34" spans="1:3" ht="12.75">
      <c r="A34" t="s">
        <v>34</v>
      </c>
      <c r="B34" t="s">
        <v>34</v>
      </c>
      <c r="C34" t="s">
        <v>34</v>
      </c>
    </row>
    <row r="35" spans="1:3" ht="12.75">
      <c r="A35" t="s">
        <v>35</v>
      </c>
      <c r="B35" t="s">
        <v>35</v>
      </c>
      <c r="C35" t="s">
        <v>35</v>
      </c>
    </row>
    <row r="36" spans="1:3" ht="12.75">
      <c r="A36" t="s">
        <v>36</v>
      </c>
      <c r="B36" t="s">
        <v>36</v>
      </c>
      <c r="C36" t="s">
        <v>36</v>
      </c>
    </row>
    <row r="37" spans="1:3" ht="12.75">
      <c r="A37" t="s">
        <v>37</v>
      </c>
      <c r="B37" t="s">
        <v>37</v>
      </c>
      <c r="C37" t="s">
        <v>37</v>
      </c>
    </row>
    <row r="38" spans="1:3" ht="12.75">
      <c r="A38" t="s">
        <v>38</v>
      </c>
      <c r="B38" t="s">
        <v>38</v>
      </c>
      <c r="C38" t="s">
        <v>38</v>
      </c>
    </row>
    <row r="39" spans="1:3" ht="12.75">
      <c r="A39" t="s">
        <v>39</v>
      </c>
      <c r="B39" t="s">
        <v>39</v>
      </c>
      <c r="C39" t="s">
        <v>39</v>
      </c>
    </row>
    <row r="40" spans="1:3" ht="12.75">
      <c r="A40" t="s">
        <v>40</v>
      </c>
      <c r="B40" t="s">
        <v>40</v>
      </c>
      <c r="C40" t="s">
        <v>40</v>
      </c>
    </row>
    <row r="41" spans="1:3" ht="12.75">
      <c r="A41" t="s">
        <v>41</v>
      </c>
      <c r="B41" t="s">
        <v>41</v>
      </c>
      <c r="C41" t="s">
        <v>41</v>
      </c>
    </row>
    <row r="42" spans="1:3" ht="12.75">
      <c r="A42" t="s">
        <v>42</v>
      </c>
      <c r="B42" t="s">
        <v>42</v>
      </c>
      <c r="C42" t="s">
        <v>42</v>
      </c>
    </row>
    <row r="43" spans="1:3" ht="12.75">
      <c r="A43" t="s">
        <v>43</v>
      </c>
      <c r="B43" t="s">
        <v>43</v>
      </c>
      <c r="C43" t="s">
        <v>43</v>
      </c>
    </row>
    <row r="44" spans="1:3" ht="12.75">
      <c r="A44" t="s">
        <v>44</v>
      </c>
      <c r="B44" t="s">
        <v>44</v>
      </c>
      <c r="C44" t="s">
        <v>44</v>
      </c>
    </row>
    <row r="45" spans="1:3" ht="12.75">
      <c r="A45" t="s">
        <v>45</v>
      </c>
      <c r="B45" t="s">
        <v>45</v>
      </c>
      <c r="C45" t="s">
        <v>45</v>
      </c>
    </row>
    <row r="46" spans="1:3" ht="12.75">
      <c r="A46" t="s">
        <v>46</v>
      </c>
      <c r="B46" t="s">
        <v>46</v>
      </c>
      <c r="C46" t="s">
        <v>46</v>
      </c>
    </row>
    <row r="47" spans="1:3" ht="12.75">
      <c r="A47" t="s">
        <v>47</v>
      </c>
      <c r="B47" t="s">
        <v>47</v>
      </c>
      <c r="C47" t="s">
        <v>47</v>
      </c>
    </row>
    <row r="48" spans="1:3" ht="12.75">
      <c r="A48" t="s">
        <v>48</v>
      </c>
      <c r="B48" t="s">
        <v>48</v>
      </c>
      <c r="C48" t="s">
        <v>48</v>
      </c>
    </row>
    <row r="49" spans="1:3" ht="12.75">
      <c r="A49" t="s">
        <v>49</v>
      </c>
      <c r="B49" t="s">
        <v>49</v>
      </c>
      <c r="C49" t="s">
        <v>49</v>
      </c>
    </row>
    <row r="50" spans="1:3" ht="12.75">
      <c r="A50" t="s">
        <v>50</v>
      </c>
      <c r="B50" t="s">
        <v>50</v>
      </c>
      <c r="C50" t="s">
        <v>50</v>
      </c>
    </row>
    <row r="51" spans="1:3" ht="12.75">
      <c r="A51" t="s">
        <v>51</v>
      </c>
      <c r="B51" t="s">
        <v>51</v>
      </c>
      <c r="C51" t="s">
        <v>51</v>
      </c>
    </row>
    <row r="52" spans="1:3" ht="12.75">
      <c r="A52" t="s">
        <v>52</v>
      </c>
      <c r="B52" t="s">
        <v>52</v>
      </c>
      <c r="C52" t="s">
        <v>52</v>
      </c>
    </row>
    <row r="53" spans="1:3" ht="12.75">
      <c r="A53" t="s">
        <v>53</v>
      </c>
      <c r="B53" t="s">
        <v>53</v>
      </c>
      <c r="C53" t="s">
        <v>53</v>
      </c>
    </row>
    <row r="54" spans="1:3" ht="12.75">
      <c r="A54" t="s">
        <v>54</v>
      </c>
      <c r="B54" t="s">
        <v>54</v>
      </c>
      <c r="C54" t="s">
        <v>54</v>
      </c>
    </row>
    <row r="55" spans="1:3" ht="12.75">
      <c r="A55" t="s">
        <v>55</v>
      </c>
      <c r="B55" t="s">
        <v>55</v>
      </c>
      <c r="C55" t="s">
        <v>55</v>
      </c>
    </row>
    <row r="56" spans="1:3" ht="12.75">
      <c r="A56" t="s">
        <v>56</v>
      </c>
      <c r="B56" t="s">
        <v>56</v>
      </c>
      <c r="C56" t="s">
        <v>56</v>
      </c>
    </row>
    <row r="57" spans="1:3" ht="12.75">
      <c r="A57" t="s">
        <v>57</v>
      </c>
      <c r="B57" t="s">
        <v>57</v>
      </c>
      <c r="C57" t="s">
        <v>57</v>
      </c>
    </row>
    <row r="58" spans="1:3" ht="12.75">
      <c r="A58" t="s">
        <v>58</v>
      </c>
      <c r="B58" t="s">
        <v>58</v>
      </c>
      <c r="C58" t="s">
        <v>58</v>
      </c>
    </row>
    <row r="59" spans="1:3" ht="12.75">
      <c r="A59" t="s">
        <v>59</v>
      </c>
      <c r="B59" t="s">
        <v>59</v>
      </c>
      <c r="C59" t="s">
        <v>59</v>
      </c>
    </row>
    <row r="60" spans="1:3" ht="12.75">
      <c r="A60" t="s">
        <v>60</v>
      </c>
      <c r="B60" t="s">
        <v>60</v>
      </c>
      <c r="C60" t="s">
        <v>60</v>
      </c>
    </row>
    <row r="61" spans="1:3" ht="12.75">
      <c r="A61" t="s">
        <v>61</v>
      </c>
      <c r="B61" t="s">
        <v>61</v>
      </c>
      <c r="C61" t="s">
        <v>61</v>
      </c>
    </row>
    <row r="62" spans="1:3" ht="12.75">
      <c r="A62" t="s">
        <v>62</v>
      </c>
      <c r="B62" t="s">
        <v>62</v>
      </c>
      <c r="C62" t="s">
        <v>62</v>
      </c>
    </row>
    <row r="63" spans="1:3" ht="12.75">
      <c r="A63" t="s">
        <v>63</v>
      </c>
      <c r="B63" t="s">
        <v>63</v>
      </c>
      <c r="C63" t="s">
        <v>63</v>
      </c>
    </row>
    <row r="64" spans="1:3" ht="12.75">
      <c r="A64" t="s">
        <v>64</v>
      </c>
      <c r="B64" t="s">
        <v>64</v>
      </c>
      <c r="C64" t="s">
        <v>64</v>
      </c>
    </row>
    <row r="65" spans="1:3" ht="12.75">
      <c r="A65" t="s">
        <v>65</v>
      </c>
      <c r="B65" t="s">
        <v>65</v>
      </c>
      <c r="C65" t="s">
        <v>65</v>
      </c>
    </row>
    <row r="66" spans="1:3" ht="12.75">
      <c r="A66" t="s">
        <v>66</v>
      </c>
      <c r="B66" t="s">
        <v>66</v>
      </c>
      <c r="C66" t="s">
        <v>66</v>
      </c>
    </row>
    <row r="67" spans="1:3" ht="12.75">
      <c r="A67" t="s">
        <v>67</v>
      </c>
      <c r="B67" t="s">
        <v>67</v>
      </c>
      <c r="C67" t="s">
        <v>67</v>
      </c>
    </row>
    <row r="68" spans="1:3" ht="12.75">
      <c r="A68" t="s">
        <v>68</v>
      </c>
      <c r="B68" t="s">
        <v>68</v>
      </c>
      <c r="C68" t="s">
        <v>68</v>
      </c>
    </row>
    <row r="69" spans="1:3" ht="12.75">
      <c r="A69" t="s">
        <v>69</v>
      </c>
      <c r="B69" t="s">
        <v>69</v>
      </c>
      <c r="C69" t="s">
        <v>69</v>
      </c>
    </row>
    <row r="70" spans="1:3" ht="12.75">
      <c r="A70" t="s">
        <v>70</v>
      </c>
      <c r="B70" t="s">
        <v>70</v>
      </c>
      <c r="C70" t="s">
        <v>70</v>
      </c>
    </row>
    <row r="71" spans="1:3" ht="12.75">
      <c r="A71" t="s">
        <v>71</v>
      </c>
      <c r="B71" t="s">
        <v>71</v>
      </c>
      <c r="C71" t="s">
        <v>71</v>
      </c>
    </row>
    <row r="72" spans="1:3" ht="12.75">
      <c r="A72" t="s">
        <v>72</v>
      </c>
      <c r="B72" t="s">
        <v>72</v>
      </c>
      <c r="C72" t="s">
        <v>72</v>
      </c>
    </row>
    <row r="73" spans="1:3" ht="12.75">
      <c r="A73" t="s">
        <v>73</v>
      </c>
      <c r="B73" t="s">
        <v>73</v>
      </c>
      <c r="C73" t="s">
        <v>73</v>
      </c>
    </row>
    <row r="74" spans="1:3" ht="12.75">
      <c r="A74" t="s">
        <v>74</v>
      </c>
      <c r="B74" t="s">
        <v>74</v>
      </c>
      <c r="C74" t="s">
        <v>74</v>
      </c>
    </row>
    <row r="75" spans="1:3" ht="12.75">
      <c r="A75" t="s">
        <v>75</v>
      </c>
      <c r="B75" t="s">
        <v>75</v>
      </c>
      <c r="C75" t="s">
        <v>75</v>
      </c>
    </row>
    <row r="76" spans="1:3" ht="12.75">
      <c r="A76" t="s">
        <v>76</v>
      </c>
      <c r="B76" t="s">
        <v>76</v>
      </c>
      <c r="C76" t="s">
        <v>76</v>
      </c>
    </row>
    <row r="77" spans="1:3" ht="12.75">
      <c r="A77" t="s">
        <v>77</v>
      </c>
      <c r="B77" t="s">
        <v>77</v>
      </c>
      <c r="C77" t="s">
        <v>77</v>
      </c>
    </row>
    <row r="78" spans="1:3" ht="12.75">
      <c r="A78" t="s">
        <v>78</v>
      </c>
      <c r="B78" t="s">
        <v>78</v>
      </c>
      <c r="C78" t="s">
        <v>78</v>
      </c>
    </row>
    <row r="79" spans="1:3" ht="12.75">
      <c r="A79" t="s">
        <v>79</v>
      </c>
      <c r="B79" t="s">
        <v>79</v>
      </c>
      <c r="C79" t="s">
        <v>79</v>
      </c>
    </row>
    <row r="80" spans="1:3" ht="12.75">
      <c r="A80" t="s">
        <v>80</v>
      </c>
      <c r="B80" t="s">
        <v>80</v>
      </c>
      <c r="C80" t="s">
        <v>80</v>
      </c>
    </row>
    <row r="81" spans="1:3" ht="12.75">
      <c r="A81" t="s">
        <v>81</v>
      </c>
      <c r="B81" t="s">
        <v>81</v>
      </c>
      <c r="C81" t="s">
        <v>81</v>
      </c>
    </row>
    <row r="82" spans="1:3" ht="12.75">
      <c r="A82" t="s">
        <v>82</v>
      </c>
      <c r="B82" t="s">
        <v>82</v>
      </c>
      <c r="C82" t="s">
        <v>82</v>
      </c>
    </row>
    <row r="83" spans="1:3" ht="12.75">
      <c r="A83" t="s">
        <v>83</v>
      </c>
      <c r="B83" t="s">
        <v>83</v>
      </c>
      <c r="C83" t="s">
        <v>83</v>
      </c>
    </row>
    <row r="84" spans="1:3" ht="12.75">
      <c r="A84" t="s">
        <v>84</v>
      </c>
      <c r="B84" t="s">
        <v>84</v>
      </c>
      <c r="C84" t="s">
        <v>84</v>
      </c>
    </row>
    <row r="85" spans="1:3" ht="12.75">
      <c r="A85" t="s">
        <v>85</v>
      </c>
      <c r="B85" t="s">
        <v>85</v>
      </c>
      <c r="C85" t="s">
        <v>85</v>
      </c>
    </row>
    <row r="86" spans="1:3" ht="12.75">
      <c r="A86" t="s">
        <v>86</v>
      </c>
      <c r="B86" t="s">
        <v>86</v>
      </c>
      <c r="C86" t="s">
        <v>86</v>
      </c>
    </row>
    <row r="87" spans="1:3" ht="12.75">
      <c r="A87" t="s">
        <v>87</v>
      </c>
      <c r="B87" t="s">
        <v>87</v>
      </c>
      <c r="C87" t="s">
        <v>87</v>
      </c>
    </row>
    <row r="88" spans="1:3" ht="12.75">
      <c r="A88" t="s">
        <v>88</v>
      </c>
      <c r="B88" t="s">
        <v>88</v>
      </c>
      <c r="C88" t="s">
        <v>88</v>
      </c>
    </row>
    <row r="89" spans="1:3" ht="12.75">
      <c r="A89" t="s">
        <v>89</v>
      </c>
      <c r="B89" t="s">
        <v>89</v>
      </c>
      <c r="C89" t="s">
        <v>89</v>
      </c>
    </row>
    <row r="90" spans="1:3" ht="12.75">
      <c r="A90" t="s">
        <v>90</v>
      </c>
      <c r="B90" t="s">
        <v>90</v>
      </c>
      <c r="C90" t="s">
        <v>90</v>
      </c>
    </row>
    <row r="91" spans="1:3" ht="12.75">
      <c r="A91" t="s">
        <v>91</v>
      </c>
      <c r="B91" t="s">
        <v>91</v>
      </c>
      <c r="C91" t="s">
        <v>91</v>
      </c>
    </row>
    <row r="92" spans="1:3" ht="12.75">
      <c r="A92" t="s">
        <v>92</v>
      </c>
      <c r="B92" t="s">
        <v>92</v>
      </c>
      <c r="C92" t="s">
        <v>92</v>
      </c>
    </row>
    <row r="93" spans="1:3" ht="12.75">
      <c r="A93" t="s">
        <v>93</v>
      </c>
      <c r="B93" t="s">
        <v>93</v>
      </c>
      <c r="C93" t="s">
        <v>93</v>
      </c>
    </row>
    <row r="94" spans="1:3" ht="12.75">
      <c r="A94" t="s">
        <v>94</v>
      </c>
      <c r="B94" t="s">
        <v>94</v>
      </c>
      <c r="C94" t="s">
        <v>94</v>
      </c>
    </row>
    <row r="95" spans="1:3" ht="12.75">
      <c r="A95" t="s">
        <v>95</v>
      </c>
      <c r="B95" t="s">
        <v>95</v>
      </c>
      <c r="C95" t="s">
        <v>95</v>
      </c>
    </row>
    <row r="96" spans="1:3" ht="12.75">
      <c r="A96" t="s">
        <v>96</v>
      </c>
      <c r="B96" t="s">
        <v>96</v>
      </c>
      <c r="C96" t="s">
        <v>96</v>
      </c>
    </row>
    <row r="97" spans="1:3" ht="12.75">
      <c r="A97" t="s">
        <v>97</v>
      </c>
      <c r="B97" t="s">
        <v>97</v>
      </c>
      <c r="C97" t="s">
        <v>97</v>
      </c>
    </row>
    <row r="98" spans="1:3" ht="12.75">
      <c r="A98" t="s">
        <v>98</v>
      </c>
      <c r="B98" t="s">
        <v>98</v>
      </c>
      <c r="C98" t="s">
        <v>98</v>
      </c>
    </row>
    <row r="99" spans="1:3" ht="12.75">
      <c r="A99" t="s">
        <v>99</v>
      </c>
      <c r="B99" t="s">
        <v>99</v>
      </c>
      <c r="C99" t="s">
        <v>99</v>
      </c>
    </row>
    <row r="100" spans="1:3" ht="12.75">
      <c r="A100" t="s">
        <v>100</v>
      </c>
      <c r="B100" t="s">
        <v>100</v>
      </c>
      <c r="C100" t="s">
        <v>100</v>
      </c>
    </row>
    <row r="101" spans="1:3" ht="12.75">
      <c r="A101" t="s">
        <v>101</v>
      </c>
      <c r="B101" t="s">
        <v>101</v>
      </c>
      <c r="C101" t="s">
        <v>101</v>
      </c>
    </row>
    <row r="102" spans="1:3" ht="12.75">
      <c r="A102" t="s">
        <v>102</v>
      </c>
      <c r="B102" t="s">
        <v>102</v>
      </c>
      <c r="C102" t="s">
        <v>102</v>
      </c>
    </row>
    <row r="103" spans="1:3" ht="12.75">
      <c r="A103" t="s">
        <v>103</v>
      </c>
      <c r="B103" t="s">
        <v>103</v>
      </c>
      <c r="C103" t="s">
        <v>103</v>
      </c>
    </row>
    <row r="104" spans="1:3" ht="12.75">
      <c r="A104" t="s">
        <v>104</v>
      </c>
      <c r="B104" t="s">
        <v>104</v>
      </c>
      <c r="C104" t="s">
        <v>104</v>
      </c>
    </row>
    <row r="105" spans="1:3" ht="12.75">
      <c r="A105" t="s">
        <v>105</v>
      </c>
      <c r="B105" t="s">
        <v>105</v>
      </c>
      <c r="C105" t="s">
        <v>105</v>
      </c>
    </row>
    <row r="106" spans="1:3" ht="12.75">
      <c r="A106" t="s">
        <v>106</v>
      </c>
      <c r="B106" t="s">
        <v>106</v>
      </c>
      <c r="C106" t="s">
        <v>106</v>
      </c>
    </row>
    <row r="107" spans="1:3" ht="12.75">
      <c r="A107" t="s">
        <v>107</v>
      </c>
      <c r="B107" t="s">
        <v>107</v>
      </c>
      <c r="C107" t="s">
        <v>107</v>
      </c>
    </row>
    <row r="108" spans="1:3" ht="12.75">
      <c r="A108" t="s">
        <v>108</v>
      </c>
      <c r="B108" t="s">
        <v>108</v>
      </c>
      <c r="C108" t="s">
        <v>108</v>
      </c>
    </row>
    <row r="109" spans="1:3" ht="12.75">
      <c r="A109" t="s">
        <v>109</v>
      </c>
      <c r="B109" t="s">
        <v>109</v>
      </c>
      <c r="C109" t="s">
        <v>109</v>
      </c>
    </row>
    <row r="110" spans="1:3" ht="12.75">
      <c r="A110" t="s">
        <v>110</v>
      </c>
      <c r="B110" t="s">
        <v>110</v>
      </c>
      <c r="C110" t="s">
        <v>110</v>
      </c>
    </row>
    <row r="111" spans="1:3" ht="12.75">
      <c r="A111" t="s">
        <v>111</v>
      </c>
      <c r="B111" t="s">
        <v>111</v>
      </c>
      <c r="C111" t="s">
        <v>111</v>
      </c>
    </row>
    <row r="112" spans="1:3" ht="12.75">
      <c r="A112" t="s">
        <v>112</v>
      </c>
      <c r="B112" t="s">
        <v>112</v>
      </c>
      <c r="C112" t="s">
        <v>112</v>
      </c>
    </row>
    <row r="113" spans="1:3" ht="12.75">
      <c r="A113" t="s">
        <v>113</v>
      </c>
      <c r="B113" t="s">
        <v>113</v>
      </c>
      <c r="C113" t="s">
        <v>113</v>
      </c>
    </row>
    <row r="114" spans="1:3" ht="12.75">
      <c r="A114" t="s">
        <v>114</v>
      </c>
      <c r="B114" t="s">
        <v>114</v>
      </c>
      <c r="C114" t="s">
        <v>114</v>
      </c>
    </row>
    <row r="115" spans="1:3" ht="12.75">
      <c r="A115" t="s">
        <v>115</v>
      </c>
      <c r="B115" t="s">
        <v>115</v>
      </c>
      <c r="C115" t="s">
        <v>115</v>
      </c>
    </row>
    <row r="116" spans="1:3" ht="12.75">
      <c r="A116" t="s">
        <v>116</v>
      </c>
      <c r="B116" t="s">
        <v>116</v>
      </c>
      <c r="C116" t="s">
        <v>116</v>
      </c>
    </row>
    <row r="117" spans="1:3" ht="12.75">
      <c r="A117" t="s">
        <v>117</v>
      </c>
      <c r="B117" t="s">
        <v>117</v>
      </c>
      <c r="C117" t="s">
        <v>117</v>
      </c>
    </row>
    <row r="118" spans="1:3" ht="12.75">
      <c r="A118" t="s">
        <v>118</v>
      </c>
      <c r="B118" t="s">
        <v>118</v>
      </c>
      <c r="C118" t="s">
        <v>118</v>
      </c>
    </row>
    <row r="119" spans="1:3" ht="12.75">
      <c r="A119" t="s">
        <v>119</v>
      </c>
      <c r="B119" t="s">
        <v>119</v>
      </c>
      <c r="C119" t="s">
        <v>119</v>
      </c>
    </row>
    <row r="120" spans="1:3" ht="12.75">
      <c r="A120" t="s">
        <v>120</v>
      </c>
      <c r="B120" t="s">
        <v>120</v>
      </c>
      <c r="C120" t="s">
        <v>120</v>
      </c>
    </row>
    <row r="121" spans="1:3" ht="12.75">
      <c r="A121" t="s">
        <v>121</v>
      </c>
      <c r="B121" t="s">
        <v>121</v>
      </c>
      <c r="C121" t="s">
        <v>121</v>
      </c>
    </row>
    <row r="122" spans="1:3" ht="12.75">
      <c r="A122" t="s">
        <v>122</v>
      </c>
      <c r="B122" t="s">
        <v>122</v>
      </c>
      <c r="C122" t="s">
        <v>122</v>
      </c>
    </row>
    <row r="123" spans="1:3" ht="12.75">
      <c r="A123" t="s">
        <v>123</v>
      </c>
      <c r="B123" t="s">
        <v>123</v>
      </c>
      <c r="C123" t="s">
        <v>123</v>
      </c>
    </row>
    <row r="124" spans="1:3" ht="12.75">
      <c r="A124" t="s">
        <v>124</v>
      </c>
      <c r="B124" t="s">
        <v>124</v>
      </c>
      <c r="C124" t="s">
        <v>124</v>
      </c>
    </row>
    <row r="125" spans="1:3" ht="12.75">
      <c r="A125" t="s">
        <v>125</v>
      </c>
      <c r="B125" t="s">
        <v>125</v>
      </c>
      <c r="C125" t="s">
        <v>125</v>
      </c>
    </row>
    <row r="126" spans="1:3" ht="12.75">
      <c r="A126" t="s">
        <v>126</v>
      </c>
      <c r="B126" t="s">
        <v>126</v>
      </c>
      <c r="C126" t="s">
        <v>126</v>
      </c>
    </row>
    <row r="127" spans="1:3" ht="12.75">
      <c r="A127" t="s">
        <v>127</v>
      </c>
      <c r="B127" t="s">
        <v>127</v>
      </c>
      <c r="C127" t="s">
        <v>127</v>
      </c>
    </row>
    <row r="128" spans="1:3" ht="12.75">
      <c r="A128" t="s">
        <v>128</v>
      </c>
      <c r="B128" t="s">
        <v>128</v>
      </c>
      <c r="C128" t="s">
        <v>128</v>
      </c>
    </row>
    <row r="129" spans="1:3" ht="12.75">
      <c r="A129" t="s">
        <v>129</v>
      </c>
      <c r="B129" t="s">
        <v>129</v>
      </c>
      <c r="C129" t="s">
        <v>129</v>
      </c>
    </row>
    <row r="130" spans="1:3" ht="12.75">
      <c r="A130" t="s">
        <v>130</v>
      </c>
      <c r="B130" t="s">
        <v>130</v>
      </c>
      <c r="C130" t="s">
        <v>130</v>
      </c>
    </row>
    <row r="131" spans="1:3" ht="12.75">
      <c r="A131" t="s">
        <v>131</v>
      </c>
      <c r="B131" t="s">
        <v>131</v>
      </c>
      <c r="C131" t="s">
        <v>131</v>
      </c>
    </row>
    <row r="132" spans="1:3" ht="12.75">
      <c r="A132" t="s">
        <v>132</v>
      </c>
      <c r="B132" t="s">
        <v>132</v>
      </c>
      <c r="C132" t="s">
        <v>132</v>
      </c>
    </row>
    <row r="133" spans="1:3" ht="12.75">
      <c r="A133" t="s">
        <v>133</v>
      </c>
      <c r="B133" t="s">
        <v>133</v>
      </c>
      <c r="C133" t="s">
        <v>133</v>
      </c>
    </row>
    <row r="134" spans="1:3" ht="12.75">
      <c r="A134" t="s">
        <v>134</v>
      </c>
      <c r="B134" t="s">
        <v>134</v>
      </c>
      <c r="C134" t="s">
        <v>134</v>
      </c>
    </row>
    <row r="135" spans="1:3" ht="12.75">
      <c r="A135" t="s">
        <v>135</v>
      </c>
      <c r="B135" t="s">
        <v>135</v>
      </c>
      <c r="C135" t="s">
        <v>135</v>
      </c>
    </row>
    <row r="136" spans="1:3" ht="12.75">
      <c r="A136" t="s">
        <v>136</v>
      </c>
      <c r="B136" t="s">
        <v>136</v>
      </c>
      <c r="C136" t="s">
        <v>136</v>
      </c>
    </row>
    <row r="137" spans="1:3" ht="12.75">
      <c r="A137" t="s">
        <v>137</v>
      </c>
      <c r="B137" t="s">
        <v>137</v>
      </c>
      <c r="C137" t="s">
        <v>137</v>
      </c>
    </row>
    <row r="138" spans="1:3" ht="12.75">
      <c r="A138" t="s">
        <v>138</v>
      </c>
      <c r="B138" t="s">
        <v>138</v>
      </c>
      <c r="C138" t="s">
        <v>138</v>
      </c>
    </row>
    <row r="139" spans="1:3" ht="12.75">
      <c r="A139" t="s">
        <v>139</v>
      </c>
      <c r="B139" t="s">
        <v>139</v>
      </c>
      <c r="C139" t="s">
        <v>139</v>
      </c>
    </row>
    <row r="140" spans="1:3" ht="12.75">
      <c r="A140" t="s">
        <v>140</v>
      </c>
      <c r="B140" t="s">
        <v>140</v>
      </c>
      <c r="C140" t="s">
        <v>140</v>
      </c>
    </row>
    <row r="141" spans="1:3" ht="12.75">
      <c r="A141" t="s">
        <v>141</v>
      </c>
      <c r="B141" t="s">
        <v>141</v>
      </c>
      <c r="C141" t="s">
        <v>141</v>
      </c>
    </row>
    <row r="142" spans="1:3" ht="12.75">
      <c r="A142" t="s">
        <v>142</v>
      </c>
      <c r="B142" t="s">
        <v>142</v>
      </c>
      <c r="C142" t="s">
        <v>142</v>
      </c>
    </row>
    <row r="143" spans="1:3" ht="12.75">
      <c r="A143" t="s">
        <v>143</v>
      </c>
      <c r="B143" t="s">
        <v>143</v>
      </c>
      <c r="C143" t="s">
        <v>143</v>
      </c>
    </row>
    <row r="144" spans="1:3" ht="12.75">
      <c r="A144" t="s">
        <v>144</v>
      </c>
      <c r="B144" t="s">
        <v>144</v>
      </c>
      <c r="C144" t="s">
        <v>144</v>
      </c>
    </row>
    <row r="145" spans="1:3" ht="12.75">
      <c r="A145" t="s">
        <v>145</v>
      </c>
      <c r="B145" t="s">
        <v>145</v>
      </c>
      <c r="C145" t="s">
        <v>145</v>
      </c>
    </row>
    <row r="146" spans="1:3" ht="12.75">
      <c r="A146" t="s">
        <v>146</v>
      </c>
      <c r="B146" t="s">
        <v>146</v>
      </c>
      <c r="C146" t="s">
        <v>146</v>
      </c>
    </row>
    <row r="147" spans="1:3" ht="12.75">
      <c r="A147" t="s">
        <v>147</v>
      </c>
      <c r="B147" t="s">
        <v>147</v>
      </c>
      <c r="C147" t="s">
        <v>147</v>
      </c>
    </row>
    <row r="148" spans="1:3" ht="12.75">
      <c r="A148" t="s">
        <v>148</v>
      </c>
      <c r="B148" t="s">
        <v>148</v>
      </c>
      <c r="C148" t="s">
        <v>148</v>
      </c>
    </row>
    <row r="149" spans="1:3" ht="12.75">
      <c r="A149" t="s">
        <v>149</v>
      </c>
      <c r="B149" t="s">
        <v>149</v>
      </c>
      <c r="C149" t="s">
        <v>149</v>
      </c>
    </row>
    <row r="150" spans="1:3" ht="12.75">
      <c r="A150" t="s">
        <v>150</v>
      </c>
      <c r="B150" t="s">
        <v>150</v>
      </c>
      <c r="C150" t="s">
        <v>150</v>
      </c>
    </row>
    <row r="151" spans="1:3" ht="12.75">
      <c r="A151" t="s">
        <v>151</v>
      </c>
      <c r="B151" t="s">
        <v>151</v>
      </c>
      <c r="C151" t="s">
        <v>151</v>
      </c>
    </row>
    <row r="152" spans="1:3" ht="12.75">
      <c r="A152" t="s">
        <v>152</v>
      </c>
      <c r="B152" t="s">
        <v>152</v>
      </c>
      <c r="C152" t="s">
        <v>152</v>
      </c>
    </row>
    <row r="153" spans="1:3" ht="12.75">
      <c r="A153" t="s">
        <v>153</v>
      </c>
      <c r="B153" t="s">
        <v>153</v>
      </c>
      <c r="C153" t="s">
        <v>153</v>
      </c>
    </row>
    <row r="154" spans="1:3" ht="12.75">
      <c r="A154" t="s">
        <v>154</v>
      </c>
      <c r="B154" t="s">
        <v>154</v>
      </c>
      <c r="C154" t="s">
        <v>154</v>
      </c>
    </row>
    <row r="155" spans="1:3" ht="12.75">
      <c r="A155" t="s">
        <v>155</v>
      </c>
      <c r="B155" t="s">
        <v>155</v>
      </c>
      <c r="C155" t="s">
        <v>155</v>
      </c>
    </row>
    <row r="156" spans="1:3" ht="12.75">
      <c r="A156" t="s">
        <v>156</v>
      </c>
      <c r="B156" t="s">
        <v>156</v>
      </c>
      <c r="C156" t="s">
        <v>156</v>
      </c>
    </row>
    <row r="157" spans="1:3" ht="12.75">
      <c r="A157" t="s">
        <v>157</v>
      </c>
      <c r="B157" t="s">
        <v>157</v>
      </c>
      <c r="C157" t="s">
        <v>157</v>
      </c>
    </row>
    <row r="158" spans="1:3" ht="12.75">
      <c r="A158" t="s">
        <v>158</v>
      </c>
      <c r="B158" t="s">
        <v>158</v>
      </c>
      <c r="C158" t="s">
        <v>158</v>
      </c>
    </row>
    <row r="159" spans="1:3" ht="12.75">
      <c r="A159" t="s">
        <v>159</v>
      </c>
      <c r="B159" t="s">
        <v>159</v>
      </c>
      <c r="C159" t="s">
        <v>159</v>
      </c>
    </row>
    <row r="160" spans="1:3" ht="12.75">
      <c r="A160" t="s">
        <v>160</v>
      </c>
      <c r="B160" t="s">
        <v>160</v>
      </c>
      <c r="C160" t="s">
        <v>160</v>
      </c>
    </row>
    <row r="161" spans="1:3" ht="12.75">
      <c r="A161" t="s">
        <v>161</v>
      </c>
      <c r="B161" t="s">
        <v>161</v>
      </c>
      <c r="C161" t="s">
        <v>161</v>
      </c>
    </row>
    <row r="162" spans="1:3" ht="12.75">
      <c r="A162" t="s">
        <v>162</v>
      </c>
      <c r="B162" t="s">
        <v>162</v>
      </c>
      <c r="C162" t="s">
        <v>162</v>
      </c>
    </row>
    <row r="163" spans="1:3" ht="12.75">
      <c r="A163" t="s">
        <v>163</v>
      </c>
      <c r="B163" t="s">
        <v>163</v>
      </c>
      <c r="C163" t="s">
        <v>163</v>
      </c>
    </row>
    <row r="164" spans="1:3" ht="12.75">
      <c r="A164" t="s">
        <v>164</v>
      </c>
      <c r="B164" t="s">
        <v>164</v>
      </c>
      <c r="C164" t="s">
        <v>164</v>
      </c>
    </row>
    <row r="165" spans="1:3" ht="12.75">
      <c r="A165" t="s">
        <v>165</v>
      </c>
      <c r="B165" t="s">
        <v>165</v>
      </c>
      <c r="C165" t="s">
        <v>165</v>
      </c>
    </row>
    <row r="166" spans="1:3" ht="12.75">
      <c r="A166" t="s">
        <v>166</v>
      </c>
      <c r="B166" t="s">
        <v>166</v>
      </c>
      <c r="C166" t="s">
        <v>166</v>
      </c>
    </row>
    <row r="167" spans="1:3" ht="12.75">
      <c r="A167" t="s">
        <v>167</v>
      </c>
      <c r="B167" t="s">
        <v>167</v>
      </c>
      <c r="C167" t="s">
        <v>167</v>
      </c>
    </row>
    <row r="168" spans="1:3" ht="12.75">
      <c r="A168" t="s">
        <v>168</v>
      </c>
      <c r="B168" t="s">
        <v>168</v>
      </c>
      <c r="C168" t="s">
        <v>168</v>
      </c>
    </row>
    <row r="169" spans="1:3" ht="12.75">
      <c r="A169" t="s">
        <v>169</v>
      </c>
      <c r="B169" t="s">
        <v>169</v>
      </c>
      <c r="C169" t="s">
        <v>169</v>
      </c>
    </row>
    <row r="170" spans="1:3" ht="12.75">
      <c r="A170" t="s">
        <v>170</v>
      </c>
      <c r="B170" t="s">
        <v>170</v>
      </c>
      <c r="C170" t="s">
        <v>170</v>
      </c>
    </row>
    <row r="171" spans="1:3" ht="12.75">
      <c r="A171" t="s">
        <v>171</v>
      </c>
      <c r="B171" t="s">
        <v>171</v>
      </c>
      <c r="C171" t="s">
        <v>171</v>
      </c>
    </row>
    <row r="172" spans="1:3" ht="12.75">
      <c r="A172" t="s">
        <v>172</v>
      </c>
      <c r="B172" t="s">
        <v>172</v>
      </c>
      <c r="C172" t="s">
        <v>172</v>
      </c>
    </row>
    <row r="173" spans="1:3" ht="12.75">
      <c r="A173" t="s">
        <v>173</v>
      </c>
      <c r="B173" t="s">
        <v>173</v>
      </c>
      <c r="C173" t="s">
        <v>173</v>
      </c>
    </row>
    <row r="174" spans="1:3" ht="12.75">
      <c r="A174" t="s">
        <v>174</v>
      </c>
      <c r="B174" t="s">
        <v>174</v>
      </c>
      <c r="C174" t="s">
        <v>174</v>
      </c>
    </row>
    <row r="175" spans="1:3" ht="12.75">
      <c r="A175" t="s">
        <v>175</v>
      </c>
      <c r="B175" t="s">
        <v>175</v>
      </c>
      <c r="C175" t="s">
        <v>175</v>
      </c>
    </row>
    <row r="176" spans="1:3" ht="12.75">
      <c r="A176" t="s">
        <v>176</v>
      </c>
      <c r="B176" t="s">
        <v>176</v>
      </c>
      <c r="C176" t="s">
        <v>176</v>
      </c>
    </row>
    <row r="177" spans="1:3" ht="12.75">
      <c r="A177" t="s">
        <v>177</v>
      </c>
      <c r="B177" t="s">
        <v>177</v>
      </c>
      <c r="C177" t="s">
        <v>177</v>
      </c>
    </row>
    <row r="178" spans="1:3" ht="12.75">
      <c r="A178" t="s">
        <v>178</v>
      </c>
      <c r="B178" t="s">
        <v>178</v>
      </c>
      <c r="C178" t="s">
        <v>178</v>
      </c>
    </row>
    <row r="179" spans="1:3" ht="12.75">
      <c r="A179" t="s">
        <v>179</v>
      </c>
      <c r="B179" t="s">
        <v>179</v>
      </c>
      <c r="C179" t="s">
        <v>179</v>
      </c>
    </row>
    <row r="180" spans="1:3" ht="12.75">
      <c r="A180" t="s">
        <v>180</v>
      </c>
      <c r="B180" t="s">
        <v>180</v>
      </c>
      <c r="C180" t="s">
        <v>180</v>
      </c>
    </row>
    <row r="181" spans="1:3" ht="12.75">
      <c r="A181" t="s">
        <v>181</v>
      </c>
      <c r="B181" t="s">
        <v>181</v>
      </c>
      <c r="C181" t="s">
        <v>181</v>
      </c>
    </row>
    <row r="182" spans="1:3" ht="12.75">
      <c r="A182" t="s">
        <v>182</v>
      </c>
      <c r="B182" t="s">
        <v>182</v>
      </c>
      <c r="C182" t="s">
        <v>182</v>
      </c>
    </row>
    <row r="183" spans="1:3" ht="12.75">
      <c r="A183" t="s">
        <v>183</v>
      </c>
      <c r="B183" t="s">
        <v>183</v>
      </c>
      <c r="C183" t="s">
        <v>183</v>
      </c>
    </row>
    <row r="184" spans="1:3" ht="12.75">
      <c r="A184" t="s">
        <v>184</v>
      </c>
      <c r="B184" t="s">
        <v>184</v>
      </c>
      <c r="C184" t="s">
        <v>184</v>
      </c>
    </row>
    <row r="185" spans="1:3" ht="12.75">
      <c r="A185" t="s">
        <v>185</v>
      </c>
      <c r="B185" t="s">
        <v>185</v>
      </c>
      <c r="C185" t="s">
        <v>185</v>
      </c>
    </row>
    <row r="186" spans="1:3" ht="12.75">
      <c r="A186" t="s">
        <v>186</v>
      </c>
      <c r="B186" t="s">
        <v>186</v>
      </c>
      <c r="C186" t="s">
        <v>186</v>
      </c>
    </row>
    <row r="187" spans="1:3" ht="12.75">
      <c r="A187" t="s">
        <v>187</v>
      </c>
      <c r="B187" t="s">
        <v>187</v>
      </c>
      <c r="C187" t="s">
        <v>187</v>
      </c>
    </row>
    <row r="188" spans="1:3" ht="12.75">
      <c r="A188" t="s">
        <v>188</v>
      </c>
      <c r="B188" t="s">
        <v>188</v>
      </c>
      <c r="C188" t="s">
        <v>188</v>
      </c>
    </row>
    <row r="189" spans="1:3" ht="12.75">
      <c r="A189" t="s">
        <v>189</v>
      </c>
      <c r="B189" t="s">
        <v>189</v>
      </c>
      <c r="C189" t="s">
        <v>189</v>
      </c>
    </row>
    <row r="190" spans="1:3" ht="12.75">
      <c r="A190" t="s">
        <v>190</v>
      </c>
      <c r="B190" t="s">
        <v>190</v>
      </c>
      <c r="C190" t="s">
        <v>190</v>
      </c>
    </row>
    <row r="191" spans="1:3" ht="12.75">
      <c r="A191" t="s">
        <v>191</v>
      </c>
      <c r="B191" t="s">
        <v>191</v>
      </c>
      <c r="C191" t="s">
        <v>191</v>
      </c>
    </row>
    <row r="192" spans="1:3" ht="12.75">
      <c r="A192" t="s">
        <v>192</v>
      </c>
      <c r="B192" t="s">
        <v>192</v>
      </c>
      <c r="C192" t="s">
        <v>192</v>
      </c>
    </row>
    <row r="193" spans="1:3" ht="12.75">
      <c r="A193" t="s">
        <v>193</v>
      </c>
      <c r="B193" t="s">
        <v>193</v>
      </c>
      <c r="C193" t="s">
        <v>193</v>
      </c>
    </row>
    <row r="194" spans="1:3" ht="12.75">
      <c r="A194" t="s">
        <v>194</v>
      </c>
      <c r="B194" t="s">
        <v>194</v>
      </c>
      <c r="C194" t="s">
        <v>194</v>
      </c>
    </row>
    <row r="195" spans="1:3" ht="12.75">
      <c r="A195" t="s">
        <v>195</v>
      </c>
      <c r="B195" t="s">
        <v>195</v>
      </c>
      <c r="C195" t="s">
        <v>195</v>
      </c>
    </row>
    <row r="196" spans="1:3" ht="12.75">
      <c r="A196" t="s">
        <v>196</v>
      </c>
      <c r="B196" t="s">
        <v>196</v>
      </c>
      <c r="C196" t="s">
        <v>196</v>
      </c>
    </row>
    <row r="197" spans="1:3" ht="12.75">
      <c r="A197" t="s">
        <v>197</v>
      </c>
      <c r="B197" t="s">
        <v>197</v>
      </c>
      <c r="C197" t="s">
        <v>197</v>
      </c>
    </row>
    <row r="198" spans="1:3" ht="12.75">
      <c r="A198" t="s">
        <v>198</v>
      </c>
      <c r="B198" t="s">
        <v>198</v>
      </c>
      <c r="C198" t="s">
        <v>198</v>
      </c>
    </row>
    <row r="199" spans="1:3" ht="12.75">
      <c r="A199" t="s">
        <v>199</v>
      </c>
      <c r="B199" t="s">
        <v>199</v>
      </c>
      <c r="C199" t="s">
        <v>199</v>
      </c>
    </row>
    <row r="200" spans="1:3" ht="12.75">
      <c r="A200" t="s">
        <v>200</v>
      </c>
      <c r="B200" t="s">
        <v>200</v>
      </c>
      <c r="C200" t="s">
        <v>200</v>
      </c>
    </row>
    <row r="201" spans="1:3" ht="12.75">
      <c r="A201" t="s">
        <v>201</v>
      </c>
      <c r="B201" t="s">
        <v>201</v>
      </c>
      <c r="C201" t="s">
        <v>201</v>
      </c>
    </row>
    <row r="202" spans="1:3" ht="12.75">
      <c r="A202" t="s">
        <v>202</v>
      </c>
      <c r="B202" t="s">
        <v>202</v>
      </c>
      <c r="C202" t="s">
        <v>202</v>
      </c>
    </row>
    <row r="203" spans="1:3" ht="12.75">
      <c r="A203" t="s">
        <v>203</v>
      </c>
      <c r="B203" t="s">
        <v>203</v>
      </c>
      <c r="C203" t="s">
        <v>203</v>
      </c>
    </row>
    <row r="204" spans="1:3" ht="12.75">
      <c r="A204" t="s">
        <v>204</v>
      </c>
      <c r="B204" t="s">
        <v>204</v>
      </c>
      <c r="C204" t="s">
        <v>204</v>
      </c>
    </row>
    <row r="205" spans="1:3" ht="12.75">
      <c r="A205" t="s">
        <v>205</v>
      </c>
      <c r="B205" t="s">
        <v>205</v>
      </c>
      <c r="C205" t="s">
        <v>205</v>
      </c>
    </row>
    <row r="206" spans="1:3" ht="12.75">
      <c r="A206" t="s">
        <v>206</v>
      </c>
      <c r="B206" t="s">
        <v>206</v>
      </c>
      <c r="C206" t="s">
        <v>206</v>
      </c>
    </row>
    <row r="207" spans="1:3" ht="12.75">
      <c r="A207" t="s">
        <v>207</v>
      </c>
      <c r="B207" t="s">
        <v>207</v>
      </c>
      <c r="C207" t="s">
        <v>207</v>
      </c>
    </row>
    <row r="208" spans="1:3" ht="12.75">
      <c r="A208" t="s">
        <v>208</v>
      </c>
      <c r="B208" t="s">
        <v>208</v>
      </c>
      <c r="C208" t="s">
        <v>208</v>
      </c>
    </row>
    <row r="209" spans="1:3" ht="12.75">
      <c r="A209" t="s">
        <v>209</v>
      </c>
      <c r="B209" t="s">
        <v>209</v>
      </c>
      <c r="C209" t="s">
        <v>209</v>
      </c>
    </row>
    <row r="210" spans="1:3" ht="12.75">
      <c r="A210" t="s">
        <v>210</v>
      </c>
      <c r="B210" t="s">
        <v>210</v>
      </c>
      <c r="C210" t="s">
        <v>210</v>
      </c>
    </row>
    <row r="211" spans="1:3" ht="12.75">
      <c r="A211" t="s">
        <v>211</v>
      </c>
      <c r="B211" t="s">
        <v>211</v>
      </c>
      <c r="C211" t="s">
        <v>211</v>
      </c>
    </row>
    <row r="212" spans="1:3" ht="12.75">
      <c r="A212" t="s">
        <v>212</v>
      </c>
      <c r="B212" t="s">
        <v>212</v>
      </c>
      <c r="C212" t="s">
        <v>212</v>
      </c>
    </row>
    <row r="213" spans="1:3" ht="12.75">
      <c r="A213" t="s">
        <v>213</v>
      </c>
      <c r="B213" t="s">
        <v>213</v>
      </c>
      <c r="C213" t="s">
        <v>213</v>
      </c>
    </row>
    <row r="214" spans="1:3" ht="12.75">
      <c r="A214" t="s">
        <v>214</v>
      </c>
      <c r="B214" t="s">
        <v>214</v>
      </c>
      <c r="C214" t="s">
        <v>214</v>
      </c>
    </row>
    <row r="215" spans="1:3" ht="12.75">
      <c r="A215" t="s">
        <v>215</v>
      </c>
      <c r="B215" t="s">
        <v>215</v>
      </c>
      <c r="C215" t="s">
        <v>215</v>
      </c>
    </row>
    <row r="216" spans="1:3" ht="12.75">
      <c r="A216" t="s">
        <v>216</v>
      </c>
      <c r="B216" t="s">
        <v>216</v>
      </c>
      <c r="C216" t="s">
        <v>216</v>
      </c>
    </row>
    <row r="217" spans="1:3" ht="12.75">
      <c r="A217" t="s">
        <v>217</v>
      </c>
      <c r="B217" t="s">
        <v>217</v>
      </c>
      <c r="C217" t="s">
        <v>217</v>
      </c>
    </row>
    <row r="218" spans="1:3" ht="12.75">
      <c r="A218" t="s">
        <v>218</v>
      </c>
      <c r="B218" t="s">
        <v>218</v>
      </c>
      <c r="C218" t="s">
        <v>218</v>
      </c>
    </row>
    <row r="219" spans="1:3" ht="12.75">
      <c r="A219" t="s">
        <v>219</v>
      </c>
      <c r="B219" t="s">
        <v>219</v>
      </c>
      <c r="C219" t="s">
        <v>219</v>
      </c>
    </row>
    <row r="220" spans="1:3" ht="12.75">
      <c r="A220" t="s">
        <v>220</v>
      </c>
      <c r="B220" t="s">
        <v>220</v>
      </c>
      <c r="C220" t="s">
        <v>220</v>
      </c>
    </row>
    <row r="221" spans="1:3" ht="12.75">
      <c r="A221" t="s">
        <v>221</v>
      </c>
      <c r="B221" t="s">
        <v>221</v>
      </c>
      <c r="C221" t="s">
        <v>221</v>
      </c>
    </row>
    <row r="222" spans="1:3" ht="12.75">
      <c r="A222" t="s">
        <v>222</v>
      </c>
      <c r="B222" t="s">
        <v>222</v>
      </c>
      <c r="C222" t="s">
        <v>222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681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37.28125" style="0" customWidth="1"/>
    <col min="2" max="2" width="48.57421875" style="0" customWidth="1"/>
    <col min="3" max="3" width="91.7109375" style="0" customWidth="1"/>
  </cols>
  <sheetData>
    <row r="1" spans="2:4" ht="12.75">
      <c r="B1" s="1" t="s">
        <v>663</v>
      </c>
      <c r="C1" s="1" t="s">
        <v>662</v>
      </c>
      <c r="D1" s="1" t="s">
        <v>2214</v>
      </c>
    </row>
    <row r="2" spans="2:4" ht="12.75">
      <c r="B2" t="s">
        <v>3440</v>
      </c>
      <c r="C2" t="s">
        <v>3439</v>
      </c>
      <c r="D2" t="s">
        <v>787</v>
      </c>
    </row>
    <row r="3" spans="2:4" ht="12.75">
      <c r="B3" t="s">
        <v>2215</v>
      </c>
      <c r="C3" t="s">
        <v>788</v>
      </c>
      <c r="D3" t="s">
        <v>789</v>
      </c>
    </row>
    <row r="4" spans="2:4" ht="12.75">
      <c r="B4" t="s">
        <v>2218</v>
      </c>
      <c r="C4" t="s">
        <v>2217</v>
      </c>
      <c r="D4" t="s">
        <v>790</v>
      </c>
    </row>
    <row r="5" spans="2:4" ht="12.75">
      <c r="B5" t="s">
        <v>2220</v>
      </c>
      <c r="C5" t="s">
        <v>2219</v>
      </c>
      <c r="D5" t="s">
        <v>791</v>
      </c>
    </row>
    <row r="6" spans="2:4" ht="12.75">
      <c r="B6" t="s">
        <v>2222</v>
      </c>
      <c r="C6" t="s">
        <v>2221</v>
      </c>
      <c r="D6" t="s">
        <v>792</v>
      </c>
    </row>
    <row r="7" spans="2:4" ht="12.75">
      <c r="B7" t="s">
        <v>3474</v>
      </c>
      <c r="C7" t="s">
        <v>3473</v>
      </c>
      <c r="D7" t="s">
        <v>3475</v>
      </c>
    </row>
    <row r="8" spans="2:4" ht="12.75">
      <c r="B8" t="s">
        <v>3481</v>
      </c>
      <c r="C8" t="s">
        <v>3480</v>
      </c>
      <c r="D8" t="s">
        <v>3482</v>
      </c>
    </row>
    <row r="9" spans="2:4" ht="12.75">
      <c r="B9" t="s">
        <v>3484</v>
      </c>
      <c r="C9" t="s">
        <v>3483</v>
      </c>
      <c r="D9" t="s">
        <v>793</v>
      </c>
    </row>
    <row r="10" spans="2:4" ht="12.75">
      <c r="B10" t="s">
        <v>3486</v>
      </c>
      <c r="C10" t="s">
        <v>3485</v>
      </c>
      <c r="D10" t="s">
        <v>794</v>
      </c>
    </row>
    <row r="11" spans="2:4" ht="12.75">
      <c r="B11" t="s">
        <v>3488</v>
      </c>
      <c r="C11" t="s">
        <v>3487</v>
      </c>
      <c r="D11" t="s">
        <v>795</v>
      </c>
    </row>
    <row r="12" spans="2:4" ht="12.75">
      <c r="B12" t="s">
        <v>3492</v>
      </c>
      <c r="C12" t="s">
        <v>3491</v>
      </c>
      <c r="D12" t="s">
        <v>796</v>
      </c>
    </row>
    <row r="13" spans="2:4" ht="12.75">
      <c r="B13" t="s">
        <v>3524</v>
      </c>
      <c r="C13" t="s">
        <v>3523</v>
      </c>
      <c r="D13" t="s">
        <v>797</v>
      </c>
    </row>
    <row r="14" spans="2:4" ht="12.75">
      <c r="B14" t="s">
        <v>3526</v>
      </c>
      <c r="C14" t="s">
        <v>3525</v>
      </c>
      <c r="D14" t="s">
        <v>798</v>
      </c>
    </row>
    <row r="15" spans="2:4" ht="12.75">
      <c r="B15" t="s">
        <v>3494</v>
      </c>
      <c r="C15" t="s">
        <v>3493</v>
      </c>
      <c r="D15" t="s">
        <v>799</v>
      </c>
    </row>
    <row r="16" spans="2:4" ht="12.75">
      <c r="B16" t="s">
        <v>3496</v>
      </c>
      <c r="C16" t="s">
        <v>3495</v>
      </c>
      <c r="D16" t="s">
        <v>800</v>
      </c>
    </row>
    <row r="17" spans="2:4" ht="12.75">
      <c r="B17" t="s">
        <v>3498</v>
      </c>
      <c r="C17" t="s">
        <v>3497</v>
      </c>
      <c r="D17" t="s">
        <v>801</v>
      </c>
    </row>
    <row r="18" spans="2:4" ht="12.75">
      <c r="B18" t="s">
        <v>3472</v>
      </c>
      <c r="C18" t="s">
        <v>3471</v>
      </c>
      <c r="D18" t="s">
        <v>802</v>
      </c>
    </row>
    <row r="19" spans="2:4" ht="12.75">
      <c r="B19" t="s">
        <v>3490</v>
      </c>
      <c r="C19" t="s">
        <v>3489</v>
      </c>
      <c r="D19" t="s">
        <v>803</v>
      </c>
    </row>
    <row r="20" spans="2:4" ht="12.75">
      <c r="B20" t="s">
        <v>3512</v>
      </c>
      <c r="C20" t="s">
        <v>3511</v>
      </c>
      <c r="D20" t="s">
        <v>3513</v>
      </c>
    </row>
    <row r="21" spans="2:4" ht="12.75">
      <c r="B21" t="s">
        <v>3477</v>
      </c>
      <c r="C21" t="s">
        <v>3476</v>
      </c>
      <c r="D21" t="s">
        <v>804</v>
      </c>
    </row>
    <row r="22" spans="2:4" ht="12.75">
      <c r="B22" t="s">
        <v>3504</v>
      </c>
      <c r="C22" t="s">
        <v>3503</v>
      </c>
      <c r="D22" t="s">
        <v>3505</v>
      </c>
    </row>
    <row r="23" spans="2:4" ht="12.75">
      <c r="B23" t="s">
        <v>3507</v>
      </c>
      <c r="C23" t="s">
        <v>3506</v>
      </c>
      <c r="D23" t="s">
        <v>3508</v>
      </c>
    </row>
    <row r="24" spans="2:4" ht="12.75">
      <c r="B24" t="s">
        <v>3521</v>
      </c>
      <c r="C24" t="s">
        <v>3520</v>
      </c>
      <c r="D24" t="s">
        <v>3522</v>
      </c>
    </row>
    <row r="25" spans="2:4" ht="12.75">
      <c r="B25" t="s">
        <v>3510</v>
      </c>
      <c r="C25" t="s">
        <v>3509</v>
      </c>
      <c r="D25" t="s">
        <v>805</v>
      </c>
    </row>
    <row r="26" spans="2:4" ht="12.75">
      <c r="B26" t="s">
        <v>3515</v>
      </c>
      <c r="C26" t="s">
        <v>3514</v>
      </c>
      <c r="D26" t="s">
        <v>806</v>
      </c>
    </row>
    <row r="27" spans="2:4" ht="12.75">
      <c r="B27" t="s">
        <v>3517</v>
      </c>
      <c r="C27" t="s">
        <v>3516</v>
      </c>
      <c r="D27" t="s">
        <v>807</v>
      </c>
    </row>
    <row r="28" spans="2:4" ht="12.75">
      <c r="B28" t="s">
        <v>3502</v>
      </c>
      <c r="C28" t="s">
        <v>3501</v>
      </c>
      <c r="D28" t="s">
        <v>808</v>
      </c>
    </row>
    <row r="29" spans="2:4" ht="12.75">
      <c r="B29" t="s">
        <v>3479</v>
      </c>
      <c r="C29" t="s">
        <v>3478</v>
      </c>
      <c r="D29" t="s">
        <v>809</v>
      </c>
    </row>
    <row r="30" spans="2:4" ht="12.75">
      <c r="B30" t="s">
        <v>3528</v>
      </c>
      <c r="C30" t="s">
        <v>3527</v>
      </c>
      <c r="D30" t="s">
        <v>810</v>
      </c>
    </row>
    <row r="31" spans="2:4" ht="12.75">
      <c r="B31" t="s">
        <v>3561</v>
      </c>
      <c r="C31" t="s">
        <v>3560</v>
      </c>
      <c r="D31" t="s">
        <v>3562</v>
      </c>
    </row>
    <row r="32" spans="2:4" ht="12.75">
      <c r="B32" t="s">
        <v>3547</v>
      </c>
      <c r="C32" t="s">
        <v>3546</v>
      </c>
      <c r="D32" t="s">
        <v>811</v>
      </c>
    </row>
    <row r="33" spans="2:4" ht="12.75">
      <c r="B33" t="s">
        <v>3553</v>
      </c>
      <c r="C33" t="s">
        <v>3552</v>
      </c>
      <c r="D33" t="s">
        <v>812</v>
      </c>
    </row>
    <row r="34" spans="2:4" ht="12.75">
      <c r="B34" t="s">
        <v>3557</v>
      </c>
      <c r="C34" t="s">
        <v>3556</v>
      </c>
      <c r="D34" t="s">
        <v>813</v>
      </c>
    </row>
    <row r="35" spans="2:4" ht="12.75">
      <c r="B35" t="s">
        <v>3559</v>
      </c>
      <c r="C35" t="s">
        <v>3558</v>
      </c>
      <c r="D35" t="s">
        <v>814</v>
      </c>
    </row>
    <row r="36" spans="2:4" ht="12.75">
      <c r="B36" t="s">
        <v>3519</v>
      </c>
      <c r="C36" t="s">
        <v>3518</v>
      </c>
      <c r="D36" t="s">
        <v>815</v>
      </c>
    </row>
    <row r="37" spans="2:4" ht="12.75">
      <c r="B37" t="s">
        <v>3530</v>
      </c>
      <c r="C37" t="s">
        <v>3529</v>
      </c>
      <c r="D37" t="s">
        <v>3531</v>
      </c>
    </row>
    <row r="38" spans="2:4" ht="12.75">
      <c r="B38" t="s">
        <v>3533</v>
      </c>
      <c r="C38" t="s">
        <v>3532</v>
      </c>
      <c r="D38" t="s">
        <v>816</v>
      </c>
    </row>
    <row r="39" spans="2:4" ht="12.75">
      <c r="B39" t="s">
        <v>3539</v>
      </c>
      <c r="C39" t="s">
        <v>3538</v>
      </c>
      <c r="D39" t="s">
        <v>817</v>
      </c>
    </row>
    <row r="40" spans="2:4" ht="12.75">
      <c r="B40" t="s">
        <v>3541</v>
      </c>
      <c r="C40" t="s">
        <v>3540</v>
      </c>
      <c r="D40" t="s">
        <v>3542</v>
      </c>
    </row>
    <row r="41" spans="2:4" ht="12.75">
      <c r="B41" t="s">
        <v>3544</v>
      </c>
      <c r="C41" t="s">
        <v>3543</v>
      </c>
      <c r="D41" t="s">
        <v>3545</v>
      </c>
    </row>
    <row r="42" spans="2:4" ht="12.75">
      <c r="B42" t="s">
        <v>3555</v>
      </c>
      <c r="C42" t="s">
        <v>3554</v>
      </c>
      <c r="D42" t="s">
        <v>818</v>
      </c>
    </row>
    <row r="43" spans="2:4" ht="12.75">
      <c r="B43" t="s">
        <v>2907</v>
      </c>
      <c r="C43" t="s">
        <v>2906</v>
      </c>
      <c r="D43" t="s">
        <v>2908</v>
      </c>
    </row>
    <row r="44" spans="2:4" ht="12.75">
      <c r="B44" t="s">
        <v>2910</v>
      </c>
      <c r="C44" t="s">
        <v>2909</v>
      </c>
      <c r="D44" t="s">
        <v>2911</v>
      </c>
    </row>
    <row r="45" spans="2:4" ht="12.75">
      <c r="B45" t="s">
        <v>2913</v>
      </c>
      <c r="C45" t="s">
        <v>2912</v>
      </c>
      <c r="D45" t="s">
        <v>2914</v>
      </c>
    </row>
    <row r="46" spans="2:4" ht="12.75">
      <c r="B46" t="s">
        <v>2916</v>
      </c>
      <c r="C46" t="s">
        <v>2915</v>
      </c>
      <c r="D46" t="s">
        <v>2917</v>
      </c>
    </row>
    <row r="47" spans="2:4" ht="12.75">
      <c r="B47" t="s">
        <v>2927</v>
      </c>
      <c r="C47" t="s">
        <v>2926</v>
      </c>
      <c r="D47" t="s">
        <v>2928</v>
      </c>
    </row>
    <row r="48" spans="2:4" ht="12.75">
      <c r="B48" t="s">
        <v>2933</v>
      </c>
      <c r="C48" t="s">
        <v>2932</v>
      </c>
      <c r="D48" t="s">
        <v>2934</v>
      </c>
    </row>
    <row r="49" spans="2:4" ht="12.75">
      <c r="B49" t="s">
        <v>2919</v>
      </c>
      <c r="C49" t="s">
        <v>2918</v>
      </c>
      <c r="D49" t="s">
        <v>2920</v>
      </c>
    </row>
    <row r="50" spans="2:4" ht="12.75">
      <c r="B50" t="s">
        <v>2939</v>
      </c>
      <c r="C50" t="s">
        <v>2938</v>
      </c>
      <c r="D50" t="s">
        <v>2940</v>
      </c>
    </row>
    <row r="51" spans="2:4" ht="12.75">
      <c r="B51" t="s">
        <v>2922</v>
      </c>
      <c r="C51" t="s">
        <v>2921</v>
      </c>
      <c r="D51" t="s">
        <v>819</v>
      </c>
    </row>
    <row r="52" spans="2:4" ht="12.75">
      <c r="B52" t="s">
        <v>2936</v>
      </c>
      <c r="C52" t="s">
        <v>2935</v>
      </c>
      <c r="D52" t="s">
        <v>2937</v>
      </c>
    </row>
    <row r="53" spans="2:4" ht="12.75">
      <c r="B53" t="s">
        <v>3500</v>
      </c>
      <c r="C53" t="s">
        <v>3499</v>
      </c>
      <c r="D53" t="s">
        <v>820</v>
      </c>
    </row>
    <row r="54" spans="2:4" ht="12.75">
      <c r="B54" t="s">
        <v>3551</v>
      </c>
      <c r="C54" t="s">
        <v>3550</v>
      </c>
      <c r="D54" t="s">
        <v>821</v>
      </c>
    </row>
    <row r="55" spans="2:4" ht="12.75">
      <c r="B55" t="s">
        <v>3537</v>
      </c>
      <c r="C55" t="s">
        <v>3536</v>
      </c>
      <c r="D55" t="s">
        <v>822</v>
      </c>
    </row>
    <row r="56" spans="2:4" ht="12.75">
      <c r="B56" t="s">
        <v>3647</v>
      </c>
      <c r="C56" t="s">
        <v>3646</v>
      </c>
      <c r="D56" t="s">
        <v>3648</v>
      </c>
    </row>
    <row r="57" spans="2:4" ht="12.75">
      <c r="B57" t="s">
        <v>3650</v>
      </c>
      <c r="C57" t="s">
        <v>3649</v>
      </c>
      <c r="D57" t="s">
        <v>3651</v>
      </c>
    </row>
    <row r="58" spans="2:4" ht="12.75">
      <c r="B58" t="s">
        <v>3659</v>
      </c>
      <c r="C58" t="s">
        <v>3658</v>
      </c>
      <c r="D58" t="s">
        <v>3660</v>
      </c>
    </row>
    <row r="59" spans="2:4" ht="12.75">
      <c r="B59" t="s">
        <v>3662</v>
      </c>
      <c r="C59" t="s">
        <v>3661</v>
      </c>
      <c r="D59" t="s">
        <v>3663</v>
      </c>
    </row>
    <row r="60" spans="2:4" ht="12.75">
      <c r="B60" t="s">
        <v>3656</v>
      </c>
      <c r="C60" t="s">
        <v>3655</v>
      </c>
      <c r="D60" t="s">
        <v>3657</v>
      </c>
    </row>
    <row r="61" spans="2:4" ht="12.75">
      <c r="B61" t="s">
        <v>3665</v>
      </c>
      <c r="C61" t="s">
        <v>3664</v>
      </c>
      <c r="D61" t="s">
        <v>823</v>
      </c>
    </row>
    <row r="62" spans="2:4" ht="12.75">
      <c r="B62" t="s">
        <v>3667</v>
      </c>
      <c r="C62" t="s">
        <v>3666</v>
      </c>
      <c r="D62" t="s">
        <v>3668</v>
      </c>
    </row>
    <row r="63" spans="2:4" ht="12.75">
      <c r="B63" t="s">
        <v>3670</v>
      </c>
      <c r="C63" t="s">
        <v>3669</v>
      </c>
      <c r="D63" t="s">
        <v>3671</v>
      </c>
    </row>
    <row r="64" spans="2:4" ht="12.75">
      <c r="B64" t="s">
        <v>3673</v>
      </c>
      <c r="C64" t="s">
        <v>3672</v>
      </c>
      <c r="D64" t="s">
        <v>3674</v>
      </c>
    </row>
    <row r="65" spans="2:4" ht="12.75">
      <c r="B65" t="s">
        <v>3436</v>
      </c>
      <c r="C65" t="s">
        <v>3435</v>
      </c>
      <c r="D65" t="s">
        <v>824</v>
      </c>
    </row>
    <row r="66" spans="2:4" ht="12.75">
      <c r="B66" t="s">
        <v>3461</v>
      </c>
      <c r="C66" t="s">
        <v>3460</v>
      </c>
      <c r="D66" t="s">
        <v>825</v>
      </c>
    </row>
    <row r="67" spans="2:4" ht="12.75">
      <c r="B67" t="s">
        <v>3442</v>
      </c>
      <c r="C67" t="s">
        <v>3441</v>
      </c>
      <c r="D67" t="s">
        <v>3443</v>
      </c>
    </row>
    <row r="68" spans="2:4" ht="12.75">
      <c r="B68" t="s">
        <v>3457</v>
      </c>
      <c r="C68" t="s">
        <v>3456</v>
      </c>
      <c r="D68" t="s">
        <v>826</v>
      </c>
    </row>
    <row r="69" spans="2:4" ht="12.75">
      <c r="B69" t="s">
        <v>3463</v>
      </c>
      <c r="C69" t="s">
        <v>3462</v>
      </c>
      <c r="D69" t="s">
        <v>827</v>
      </c>
    </row>
    <row r="70" spans="2:4" ht="12.75">
      <c r="B70" t="s">
        <v>3447</v>
      </c>
      <c r="C70" t="s">
        <v>3446</v>
      </c>
      <c r="D70" t="s">
        <v>828</v>
      </c>
    </row>
    <row r="71" spans="2:4" ht="12.75">
      <c r="B71" t="s">
        <v>3449</v>
      </c>
      <c r="C71" t="s">
        <v>3448</v>
      </c>
      <c r="D71" t="s">
        <v>829</v>
      </c>
    </row>
    <row r="72" spans="2:4" ht="12.75">
      <c r="B72" t="s">
        <v>3653</v>
      </c>
      <c r="C72" t="s">
        <v>3652</v>
      </c>
      <c r="D72" t="s">
        <v>3654</v>
      </c>
    </row>
    <row r="73" spans="2:4" ht="12.75">
      <c r="B73" t="s">
        <v>3549</v>
      </c>
      <c r="C73" t="s">
        <v>3548</v>
      </c>
      <c r="D73" t="s">
        <v>830</v>
      </c>
    </row>
    <row r="74" spans="2:4" ht="12.75">
      <c r="B74" t="s">
        <v>3564</v>
      </c>
      <c r="C74" t="s">
        <v>3563</v>
      </c>
      <c r="D74" t="s">
        <v>831</v>
      </c>
    </row>
    <row r="75" spans="2:4" ht="12.75">
      <c r="B75" t="s">
        <v>3714</v>
      </c>
      <c r="C75" t="s">
        <v>3713</v>
      </c>
      <c r="D75" t="s">
        <v>3715</v>
      </c>
    </row>
    <row r="76" spans="2:4" ht="12.75">
      <c r="B76" t="s">
        <v>3747</v>
      </c>
      <c r="C76" t="s">
        <v>3746</v>
      </c>
      <c r="D76" t="s">
        <v>3748</v>
      </c>
    </row>
    <row r="77" spans="2:4" ht="12.75">
      <c r="B77" t="s">
        <v>3465</v>
      </c>
      <c r="C77" t="s">
        <v>3464</v>
      </c>
      <c r="D77" t="s">
        <v>832</v>
      </c>
    </row>
    <row r="78" spans="2:4" ht="12.75">
      <c r="B78" t="s">
        <v>3697</v>
      </c>
      <c r="C78" t="s">
        <v>3696</v>
      </c>
      <c r="D78" t="s">
        <v>3698</v>
      </c>
    </row>
    <row r="79" spans="2:4" ht="12.75">
      <c r="B79" t="s">
        <v>3694</v>
      </c>
      <c r="C79" t="s">
        <v>3693</v>
      </c>
      <c r="D79" t="s">
        <v>3695</v>
      </c>
    </row>
    <row r="80" spans="2:4" ht="12.75">
      <c r="B80" t="s">
        <v>3703</v>
      </c>
      <c r="C80" t="s">
        <v>3702</v>
      </c>
      <c r="D80" t="s">
        <v>3704</v>
      </c>
    </row>
    <row r="81" spans="2:4" ht="12.75">
      <c r="B81" t="s">
        <v>2230</v>
      </c>
      <c r="C81" t="s">
        <v>2229</v>
      </c>
      <c r="D81" t="s">
        <v>833</v>
      </c>
    </row>
    <row r="82" spans="2:4" ht="12.75">
      <c r="B82" t="s">
        <v>3434</v>
      </c>
      <c r="C82" t="s">
        <v>3433</v>
      </c>
      <c r="D82" t="s">
        <v>834</v>
      </c>
    </row>
    <row r="83" spans="2:4" ht="12.75">
      <c r="B83" t="s">
        <v>4204</v>
      </c>
      <c r="C83" t="s">
        <v>4203</v>
      </c>
      <c r="D83" t="s">
        <v>4205</v>
      </c>
    </row>
    <row r="84" spans="2:4" ht="12.75">
      <c r="B84" t="s">
        <v>4207</v>
      </c>
      <c r="C84" t="s">
        <v>4206</v>
      </c>
      <c r="D84" t="s">
        <v>4208</v>
      </c>
    </row>
    <row r="85" spans="2:4" ht="12.75">
      <c r="B85" t="s">
        <v>4210</v>
      </c>
      <c r="C85" t="s">
        <v>4209</v>
      </c>
      <c r="D85" t="s">
        <v>4211</v>
      </c>
    </row>
    <row r="86" spans="2:4" ht="12.75">
      <c r="B86" t="s">
        <v>2901</v>
      </c>
      <c r="C86" t="s">
        <v>2900</v>
      </c>
      <c r="D86" t="s">
        <v>2902</v>
      </c>
    </row>
    <row r="87" spans="2:4" ht="12.75">
      <c r="B87" t="s">
        <v>2942</v>
      </c>
      <c r="C87" t="s">
        <v>2941</v>
      </c>
      <c r="D87" t="s">
        <v>2943</v>
      </c>
    </row>
    <row r="88" spans="2:4" ht="12.75">
      <c r="B88" t="s">
        <v>2232</v>
      </c>
      <c r="C88" t="s">
        <v>2231</v>
      </c>
      <c r="D88" t="s">
        <v>2233</v>
      </c>
    </row>
    <row r="89" spans="2:4" ht="12.75">
      <c r="B89" t="s">
        <v>2235</v>
      </c>
      <c r="C89" t="s">
        <v>2234</v>
      </c>
      <c r="D89" t="s">
        <v>835</v>
      </c>
    </row>
    <row r="90" spans="2:4" ht="12.75">
      <c r="B90" t="s">
        <v>2226</v>
      </c>
      <c r="C90" t="s">
        <v>2225</v>
      </c>
      <c r="D90" t="s">
        <v>836</v>
      </c>
    </row>
    <row r="91" spans="2:4" ht="12.75">
      <c r="B91" t="s">
        <v>2228</v>
      </c>
      <c r="C91" t="s">
        <v>2227</v>
      </c>
      <c r="D91" t="s">
        <v>837</v>
      </c>
    </row>
    <row r="92" spans="2:4" ht="12.75">
      <c r="B92" t="s">
        <v>3467</v>
      </c>
      <c r="C92" t="s">
        <v>3466</v>
      </c>
      <c r="D92" t="s">
        <v>838</v>
      </c>
    </row>
    <row r="93" spans="2:4" ht="12.75">
      <c r="B93" t="s">
        <v>4649</v>
      </c>
      <c r="C93" t="s">
        <v>4648</v>
      </c>
      <c r="D93" t="s">
        <v>839</v>
      </c>
    </row>
    <row r="94" spans="2:4" ht="12.75">
      <c r="B94" t="s">
        <v>3459</v>
      </c>
      <c r="C94" t="s">
        <v>3458</v>
      </c>
      <c r="D94" t="s">
        <v>840</v>
      </c>
    </row>
    <row r="95" spans="2:4" ht="12.75">
      <c r="B95" t="s">
        <v>3571</v>
      </c>
      <c r="C95" t="s">
        <v>3570</v>
      </c>
      <c r="D95" t="s">
        <v>841</v>
      </c>
    </row>
    <row r="96" spans="2:4" ht="12.75">
      <c r="B96" t="s">
        <v>3569</v>
      </c>
      <c r="C96" t="s">
        <v>3568</v>
      </c>
      <c r="D96" t="s">
        <v>842</v>
      </c>
    </row>
    <row r="97" spans="2:4" ht="12.75">
      <c r="B97" t="s">
        <v>3430</v>
      </c>
      <c r="C97" t="s">
        <v>3429</v>
      </c>
      <c r="D97" t="s">
        <v>843</v>
      </c>
    </row>
    <row r="98" spans="2:4" ht="12.75">
      <c r="B98" t="s">
        <v>4651</v>
      </c>
      <c r="C98" t="s">
        <v>4650</v>
      </c>
      <c r="D98" t="s">
        <v>844</v>
      </c>
    </row>
    <row r="99" spans="2:4" ht="12.75">
      <c r="B99" t="s">
        <v>4653</v>
      </c>
      <c r="C99" t="s">
        <v>4652</v>
      </c>
      <c r="D99" t="s">
        <v>845</v>
      </c>
    </row>
    <row r="100" spans="2:4" ht="12.75">
      <c r="B100" t="s">
        <v>4213</v>
      </c>
      <c r="C100" t="s">
        <v>4212</v>
      </c>
      <c r="D100" t="s">
        <v>4214</v>
      </c>
    </row>
    <row r="101" spans="2:4" ht="12.75">
      <c r="B101" t="s">
        <v>2948</v>
      </c>
      <c r="C101" t="s">
        <v>2947</v>
      </c>
      <c r="D101" t="s">
        <v>2949</v>
      </c>
    </row>
    <row r="102" spans="2:4" ht="12.75">
      <c r="B102" t="s">
        <v>2924</v>
      </c>
      <c r="C102" t="s">
        <v>2923</v>
      </c>
      <c r="D102" t="s">
        <v>2925</v>
      </c>
    </row>
    <row r="103" spans="2:4" ht="12.75">
      <c r="B103" t="s">
        <v>3535</v>
      </c>
      <c r="C103" t="s">
        <v>3534</v>
      </c>
      <c r="D103" t="s">
        <v>846</v>
      </c>
    </row>
    <row r="104" spans="2:4" ht="12.75">
      <c r="B104" t="s">
        <v>2216</v>
      </c>
      <c r="C104" t="s">
        <v>847</v>
      </c>
      <c r="D104" t="s">
        <v>848</v>
      </c>
    </row>
    <row r="105" spans="2:4" ht="12.75">
      <c r="B105" t="s">
        <v>3566</v>
      </c>
      <c r="C105" t="s">
        <v>3565</v>
      </c>
      <c r="D105" t="s">
        <v>3567</v>
      </c>
    </row>
    <row r="106" spans="2:4" ht="12.75">
      <c r="B106" t="s">
        <v>2904</v>
      </c>
      <c r="C106" t="s">
        <v>2903</v>
      </c>
      <c r="D106" t="s">
        <v>2905</v>
      </c>
    </row>
    <row r="107" spans="2:4" ht="12.75">
      <c r="B107" t="s">
        <v>3644</v>
      </c>
      <c r="C107" t="s">
        <v>3643</v>
      </c>
      <c r="D107" t="s">
        <v>3645</v>
      </c>
    </row>
    <row r="108" spans="2:4" ht="12.75">
      <c r="B108" t="s">
        <v>2951</v>
      </c>
      <c r="C108" t="s">
        <v>2950</v>
      </c>
      <c r="D108" t="s">
        <v>2952</v>
      </c>
    </row>
    <row r="109" spans="2:4" ht="12.75">
      <c r="B109" t="s">
        <v>2945</v>
      </c>
      <c r="C109" t="s">
        <v>2944</v>
      </c>
      <c r="D109" t="s">
        <v>2946</v>
      </c>
    </row>
    <row r="110" spans="2:4" ht="12.75">
      <c r="B110" t="s">
        <v>2954</v>
      </c>
      <c r="C110" t="s">
        <v>2953</v>
      </c>
      <c r="D110" t="s">
        <v>2955</v>
      </c>
    </row>
    <row r="111" spans="2:4" ht="12.75">
      <c r="B111" t="s">
        <v>3676</v>
      </c>
      <c r="C111" t="s">
        <v>3675</v>
      </c>
      <c r="D111" t="s">
        <v>3677</v>
      </c>
    </row>
    <row r="112" spans="2:4" ht="12.75">
      <c r="B112" t="s">
        <v>3685</v>
      </c>
      <c r="C112" t="s">
        <v>3684</v>
      </c>
      <c r="D112" t="s">
        <v>3686</v>
      </c>
    </row>
    <row r="113" spans="2:4" ht="12.75">
      <c r="B113" t="s">
        <v>3679</v>
      </c>
      <c r="C113" t="s">
        <v>3678</v>
      </c>
      <c r="D113" t="s">
        <v>3680</v>
      </c>
    </row>
    <row r="114" spans="2:4" ht="12.75">
      <c r="B114" t="s">
        <v>3688</v>
      </c>
      <c r="C114" t="s">
        <v>3687</v>
      </c>
      <c r="D114" t="s">
        <v>3689</v>
      </c>
    </row>
    <row r="115" spans="2:4" ht="12.75">
      <c r="B115" t="s">
        <v>4201</v>
      </c>
      <c r="C115" t="s">
        <v>4200</v>
      </c>
      <c r="D115" t="s">
        <v>4202</v>
      </c>
    </row>
    <row r="116" spans="2:4" ht="12.75">
      <c r="B116" t="s">
        <v>3741</v>
      </c>
      <c r="C116" t="s">
        <v>3740</v>
      </c>
      <c r="D116" t="s">
        <v>3742</v>
      </c>
    </row>
    <row r="117" spans="2:4" ht="12.75">
      <c r="B117" t="s">
        <v>3732</v>
      </c>
      <c r="C117" t="s">
        <v>3731</v>
      </c>
      <c r="D117" t="s">
        <v>3733</v>
      </c>
    </row>
    <row r="118" spans="2:4" ht="12.75">
      <c r="B118" t="s">
        <v>3711</v>
      </c>
      <c r="C118" t="s">
        <v>3710</v>
      </c>
      <c r="D118" t="s">
        <v>3712</v>
      </c>
    </row>
    <row r="119" spans="2:4" ht="12.75">
      <c r="B119" t="s">
        <v>3706</v>
      </c>
      <c r="C119" t="s">
        <v>3705</v>
      </c>
      <c r="D119" t="s">
        <v>3707</v>
      </c>
    </row>
    <row r="120" spans="2:4" ht="12.75">
      <c r="B120" t="s">
        <v>3717</v>
      </c>
      <c r="C120" t="s">
        <v>3716</v>
      </c>
      <c r="D120" t="s">
        <v>3718</v>
      </c>
    </row>
    <row r="121" spans="2:4" ht="12.75">
      <c r="B121" t="s">
        <v>3720</v>
      </c>
      <c r="C121" t="s">
        <v>3719</v>
      </c>
      <c r="D121" t="s">
        <v>3721</v>
      </c>
    </row>
    <row r="122" spans="2:4" ht="12.75">
      <c r="B122" t="s">
        <v>3726</v>
      </c>
      <c r="C122" t="s">
        <v>3725</v>
      </c>
      <c r="D122" t="s">
        <v>3727</v>
      </c>
    </row>
    <row r="123" spans="2:4" ht="12.75">
      <c r="B123" t="s">
        <v>3709</v>
      </c>
      <c r="C123" t="s">
        <v>3708</v>
      </c>
      <c r="D123" t="s">
        <v>849</v>
      </c>
    </row>
    <row r="124" spans="2:4" ht="12.75">
      <c r="B124" t="s">
        <v>3738</v>
      </c>
      <c r="C124" t="s">
        <v>3737</v>
      </c>
      <c r="D124" t="s">
        <v>3739</v>
      </c>
    </row>
    <row r="125" spans="2:4" ht="12.75">
      <c r="B125" t="s">
        <v>3744</v>
      </c>
      <c r="C125" t="s">
        <v>3743</v>
      </c>
      <c r="D125" t="s">
        <v>3745</v>
      </c>
    </row>
    <row r="126" spans="2:4" ht="12.75">
      <c r="B126" t="s">
        <v>3750</v>
      </c>
      <c r="C126" t="s">
        <v>3749</v>
      </c>
      <c r="D126" t="s">
        <v>3751</v>
      </c>
    </row>
    <row r="127" spans="2:4" ht="12.75">
      <c r="B127" t="s">
        <v>3729</v>
      </c>
      <c r="C127" t="s">
        <v>3728</v>
      </c>
      <c r="D127" t="s">
        <v>3730</v>
      </c>
    </row>
    <row r="128" spans="2:4" ht="12.75">
      <c r="B128" t="s">
        <v>3735</v>
      </c>
      <c r="C128" t="s">
        <v>3734</v>
      </c>
      <c r="D128" t="s">
        <v>3736</v>
      </c>
    </row>
    <row r="129" spans="2:4" ht="12.75">
      <c r="B129" t="s">
        <v>3753</v>
      </c>
      <c r="C129" t="s">
        <v>3752</v>
      </c>
      <c r="D129" t="s">
        <v>3754</v>
      </c>
    </row>
    <row r="130" spans="2:4" ht="12.75">
      <c r="B130" t="s">
        <v>3438</v>
      </c>
      <c r="C130" t="s">
        <v>3437</v>
      </c>
      <c r="D130" t="s">
        <v>850</v>
      </c>
    </row>
    <row r="131" spans="2:4" ht="12.75">
      <c r="B131" t="s">
        <v>3451</v>
      </c>
      <c r="C131" t="s">
        <v>3450</v>
      </c>
      <c r="D131" t="s">
        <v>851</v>
      </c>
    </row>
    <row r="132" spans="2:4" ht="12.75">
      <c r="B132" t="s">
        <v>3432</v>
      </c>
      <c r="C132" t="s">
        <v>3431</v>
      </c>
      <c r="D132" t="s">
        <v>852</v>
      </c>
    </row>
    <row r="133" spans="2:4" ht="12.75">
      <c r="B133" t="s">
        <v>3445</v>
      </c>
      <c r="C133" t="s">
        <v>3444</v>
      </c>
      <c r="D133" t="s">
        <v>853</v>
      </c>
    </row>
    <row r="134" spans="2:4" ht="12.75">
      <c r="B134" t="s">
        <v>3455</v>
      </c>
      <c r="C134" t="s">
        <v>3454</v>
      </c>
      <c r="D134" t="s">
        <v>854</v>
      </c>
    </row>
    <row r="135" spans="2:4" ht="12.75">
      <c r="B135" t="s">
        <v>3453</v>
      </c>
      <c r="C135" t="s">
        <v>3452</v>
      </c>
      <c r="D135" t="s">
        <v>855</v>
      </c>
    </row>
    <row r="136" spans="2:4" ht="12.75">
      <c r="B136" t="s">
        <v>3723</v>
      </c>
      <c r="C136" t="s">
        <v>3722</v>
      </c>
      <c r="D136" t="s">
        <v>3724</v>
      </c>
    </row>
    <row r="137" spans="2:4" ht="12.75">
      <c r="B137" t="s">
        <v>3469</v>
      </c>
      <c r="C137" t="s">
        <v>3468</v>
      </c>
      <c r="D137" t="s">
        <v>3470</v>
      </c>
    </row>
    <row r="138" spans="2:4" ht="12.75">
      <c r="B138" t="s">
        <v>2224</v>
      </c>
      <c r="C138" t="s">
        <v>2223</v>
      </c>
      <c r="D138" t="s">
        <v>856</v>
      </c>
    </row>
    <row r="139" spans="2:4" ht="12.75">
      <c r="B139" t="s">
        <v>3638</v>
      </c>
      <c r="C139" t="s">
        <v>3637</v>
      </c>
      <c r="D139" t="s">
        <v>3639</v>
      </c>
    </row>
    <row r="140" spans="2:4" ht="12.75">
      <c r="B140" t="s">
        <v>4216</v>
      </c>
      <c r="C140" t="s">
        <v>4215</v>
      </c>
      <c r="D140" t="s">
        <v>2890</v>
      </c>
    </row>
    <row r="141" spans="2:4" ht="12.75">
      <c r="B141" t="s">
        <v>3682</v>
      </c>
      <c r="C141" t="s">
        <v>3681</v>
      </c>
      <c r="D141" t="s">
        <v>3683</v>
      </c>
    </row>
    <row r="142" spans="2:4" ht="12.75">
      <c r="B142" t="s">
        <v>3641</v>
      </c>
      <c r="C142" t="s">
        <v>3640</v>
      </c>
      <c r="D142" t="s">
        <v>3642</v>
      </c>
    </row>
    <row r="143" spans="2:4" ht="12.75">
      <c r="B143" t="s">
        <v>3691</v>
      </c>
      <c r="C143" t="s">
        <v>3690</v>
      </c>
      <c r="D143" t="s">
        <v>3692</v>
      </c>
    </row>
    <row r="144" spans="2:4" ht="12.75">
      <c r="B144" t="s">
        <v>2892</v>
      </c>
      <c r="C144" t="s">
        <v>2891</v>
      </c>
      <c r="D144" t="s">
        <v>2893</v>
      </c>
    </row>
    <row r="145" spans="2:4" ht="12.75">
      <c r="B145" t="s">
        <v>2895</v>
      </c>
      <c r="C145" t="s">
        <v>2894</v>
      </c>
      <c r="D145" t="s">
        <v>2896</v>
      </c>
    </row>
    <row r="146" spans="2:4" ht="12.75">
      <c r="B146" t="s">
        <v>2898</v>
      </c>
      <c r="C146" t="s">
        <v>2897</v>
      </c>
      <c r="D146" t="s">
        <v>2899</v>
      </c>
    </row>
    <row r="147" spans="2:4" ht="12.75">
      <c r="B147" t="s">
        <v>3579</v>
      </c>
      <c r="C147" t="s">
        <v>3578</v>
      </c>
      <c r="D147" t="s">
        <v>857</v>
      </c>
    </row>
    <row r="148" spans="2:4" ht="12.75">
      <c r="B148" t="s">
        <v>3584</v>
      </c>
      <c r="C148" t="s">
        <v>3583</v>
      </c>
      <c r="D148" t="s">
        <v>858</v>
      </c>
    </row>
    <row r="149" spans="2:4" ht="12.75">
      <c r="B149" t="s">
        <v>3581</v>
      </c>
      <c r="C149" t="s">
        <v>3580</v>
      </c>
      <c r="D149" t="s">
        <v>3582</v>
      </c>
    </row>
    <row r="150" spans="2:4" ht="12.75">
      <c r="B150" t="s">
        <v>2930</v>
      </c>
      <c r="C150" t="s">
        <v>2929</v>
      </c>
      <c r="D150" t="s">
        <v>2931</v>
      </c>
    </row>
    <row r="151" spans="2:4" ht="12.75">
      <c r="B151" t="s">
        <v>3700</v>
      </c>
      <c r="C151" t="s">
        <v>3699</v>
      </c>
      <c r="D151" t="s">
        <v>3701</v>
      </c>
    </row>
    <row r="152" spans="2:4" ht="12.75">
      <c r="B152" t="s">
        <v>3577</v>
      </c>
      <c r="C152" t="s">
        <v>3576</v>
      </c>
      <c r="D152" t="s">
        <v>859</v>
      </c>
    </row>
    <row r="153" spans="2:4" ht="12.75">
      <c r="B153" t="s">
        <v>3602</v>
      </c>
      <c r="C153" t="s">
        <v>3601</v>
      </c>
      <c r="D153" t="s">
        <v>3603</v>
      </c>
    </row>
    <row r="154" spans="2:4" ht="12.75">
      <c r="B154" t="s">
        <v>3605</v>
      </c>
      <c r="C154" t="s">
        <v>3604</v>
      </c>
      <c r="D154" t="s">
        <v>3606</v>
      </c>
    </row>
    <row r="155" spans="2:4" ht="12.75">
      <c r="B155" t="s">
        <v>3608</v>
      </c>
      <c r="C155" t="s">
        <v>3607</v>
      </c>
      <c r="D155" t="s">
        <v>3609</v>
      </c>
    </row>
    <row r="156" spans="2:4" ht="12.75">
      <c r="B156" t="s">
        <v>3614</v>
      </c>
      <c r="C156" t="s">
        <v>3613</v>
      </c>
      <c r="D156" t="s">
        <v>3615</v>
      </c>
    </row>
    <row r="157" spans="2:4" ht="12.75">
      <c r="B157" t="s">
        <v>3611</v>
      </c>
      <c r="C157" t="s">
        <v>3610</v>
      </c>
      <c r="D157" t="s">
        <v>3612</v>
      </c>
    </row>
    <row r="158" spans="2:4" ht="12.75">
      <c r="B158" t="s">
        <v>3591</v>
      </c>
      <c r="C158" t="s">
        <v>3590</v>
      </c>
      <c r="D158" t="s">
        <v>860</v>
      </c>
    </row>
    <row r="159" spans="2:4" ht="12.75">
      <c r="B159" t="s">
        <v>3593</v>
      </c>
      <c r="C159" t="s">
        <v>3592</v>
      </c>
      <c r="D159" t="s">
        <v>861</v>
      </c>
    </row>
    <row r="160" spans="2:4" ht="12.75">
      <c r="B160" t="s">
        <v>3586</v>
      </c>
      <c r="C160" t="s">
        <v>3585</v>
      </c>
      <c r="D160" t="s">
        <v>3587</v>
      </c>
    </row>
    <row r="161" spans="2:4" ht="12.75">
      <c r="B161" t="s">
        <v>3575</v>
      </c>
      <c r="C161" t="s">
        <v>3574</v>
      </c>
      <c r="D161" t="s">
        <v>862</v>
      </c>
    </row>
    <row r="162" spans="2:4" ht="12.75">
      <c r="B162" t="s">
        <v>3635</v>
      </c>
      <c r="C162" t="s">
        <v>3634</v>
      </c>
      <c r="D162" t="s">
        <v>3636</v>
      </c>
    </row>
    <row r="163" spans="2:4" ht="12.75">
      <c r="B163" t="s">
        <v>3599</v>
      </c>
      <c r="C163" t="s">
        <v>3598</v>
      </c>
      <c r="D163" t="s">
        <v>3600</v>
      </c>
    </row>
    <row r="164" spans="2:4" ht="12.75">
      <c r="B164" t="s">
        <v>3589</v>
      </c>
      <c r="C164" t="s">
        <v>3588</v>
      </c>
      <c r="D164" t="s">
        <v>863</v>
      </c>
    </row>
    <row r="165" spans="2:4" ht="12.75">
      <c r="B165" t="s">
        <v>3617</v>
      </c>
      <c r="C165" t="s">
        <v>3616</v>
      </c>
      <c r="D165" t="s">
        <v>3618</v>
      </c>
    </row>
    <row r="166" spans="2:4" ht="12.75">
      <c r="B166" t="s">
        <v>3626</v>
      </c>
      <c r="C166" t="s">
        <v>3625</v>
      </c>
      <c r="D166" t="s">
        <v>3627</v>
      </c>
    </row>
    <row r="167" spans="2:4" ht="12.75">
      <c r="B167" t="s">
        <v>3597</v>
      </c>
      <c r="C167" t="s">
        <v>3596</v>
      </c>
      <c r="D167" t="s">
        <v>864</v>
      </c>
    </row>
    <row r="168" spans="2:4" ht="12.75">
      <c r="B168" t="s">
        <v>3595</v>
      </c>
      <c r="C168" t="s">
        <v>3594</v>
      </c>
      <c r="D168" t="s">
        <v>865</v>
      </c>
    </row>
    <row r="169" spans="2:4" ht="12.75">
      <c r="B169" t="s">
        <v>3623</v>
      </c>
      <c r="C169" t="s">
        <v>3622</v>
      </c>
      <c r="D169" t="s">
        <v>3624</v>
      </c>
    </row>
    <row r="170" spans="2:4" ht="12.75">
      <c r="B170" t="s">
        <v>3629</v>
      </c>
      <c r="C170" t="s">
        <v>3628</v>
      </c>
      <c r="D170" t="s">
        <v>3630</v>
      </c>
    </row>
    <row r="171" spans="2:4" ht="12.75">
      <c r="B171" t="s">
        <v>3632</v>
      </c>
      <c r="C171" t="s">
        <v>3631</v>
      </c>
      <c r="D171" t="s">
        <v>3633</v>
      </c>
    </row>
    <row r="172" spans="2:4" ht="12.75">
      <c r="B172" t="s">
        <v>3573</v>
      </c>
      <c r="C172" t="s">
        <v>3572</v>
      </c>
      <c r="D172" t="s">
        <v>866</v>
      </c>
    </row>
    <row r="173" spans="2:4" ht="12.75">
      <c r="B173" t="s">
        <v>3620</v>
      </c>
      <c r="C173" t="s">
        <v>3619</v>
      </c>
      <c r="D173" t="s">
        <v>3621</v>
      </c>
    </row>
    <row r="174" spans="2:4" ht="12.75">
      <c r="B174" t="s">
        <v>867</v>
      </c>
      <c r="C174" t="s">
        <v>868</v>
      </c>
      <c r="D174" t="s">
        <v>869</v>
      </c>
    </row>
    <row r="175" spans="2:4" ht="12.75">
      <c r="B175" t="s">
        <v>870</v>
      </c>
      <c r="C175" t="s">
        <v>871</v>
      </c>
      <c r="D175" t="s">
        <v>872</v>
      </c>
    </row>
    <row r="176" spans="2:4" ht="12.75">
      <c r="B176" t="s">
        <v>873</v>
      </c>
      <c r="C176" t="s">
        <v>874</v>
      </c>
      <c r="D176" t="s">
        <v>875</v>
      </c>
    </row>
    <row r="177" spans="2:4" ht="12.75">
      <c r="B177" t="s">
        <v>876</v>
      </c>
      <c r="C177" t="s">
        <v>877</v>
      </c>
      <c r="D177" t="s">
        <v>878</v>
      </c>
    </row>
    <row r="178" spans="2:4" ht="12.75">
      <c r="B178" t="s">
        <v>879</v>
      </c>
      <c r="C178" t="s">
        <v>880</v>
      </c>
      <c r="D178" t="s">
        <v>881</v>
      </c>
    </row>
    <row r="179" spans="2:4" ht="12.75">
      <c r="B179" t="s">
        <v>882</v>
      </c>
      <c r="C179" t="s">
        <v>883</v>
      </c>
      <c r="D179" t="s">
        <v>884</v>
      </c>
    </row>
    <row r="180" spans="2:4" ht="12.75">
      <c r="B180" t="s">
        <v>885</v>
      </c>
      <c r="C180" t="s">
        <v>886</v>
      </c>
      <c r="D180" t="s">
        <v>887</v>
      </c>
    </row>
    <row r="181" spans="2:4" ht="12.75">
      <c r="B181" t="s">
        <v>888</v>
      </c>
      <c r="C181" t="s">
        <v>889</v>
      </c>
      <c r="D181" t="s">
        <v>890</v>
      </c>
    </row>
    <row r="182" spans="2:4" ht="12.75">
      <c r="B182" t="s">
        <v>891</v>
      </c>
      <c r="C182" t="s">
        <v>892</v>
      </c>
      <c r="D182" t="s">
        <v>893</v>
      </c>
    </row>
    <row r="183" spans="2:4" ht="12.75">
      <c r="B183" t="s">
        <v>894</v>
      </c>
      <c r="C183" t="s">
        <v>895</v>
      </c>
      <c r="D183" t="s">
        <v>896</v>
      </c>
    </row>
    <row r="184" spans="2:4" ht="12.75">
      <c r="B184" t="s">
        <v>897</v>
      </c>
      <c r="C184" t="s">
        <v>898</v>
      </c>
      <c r="D184" t="s">
        <v>899</v>
      </c>
    </row>
    <row r="185" spans="2:4" ht="12.75">
      <c r="B185" t="s">
        <v>900</v>
      </c>
      <c r="C185" t="s">
        <v>901</v>
      </c>
      <c r="D185" t="s">
        <v>902</v>
      </c>
    </row>
    <row r="186" spans="2:4" ht="12.75">
      <c r="B186" t="s">
        <v>903</v>
      </c>
      <c r="C186" t="s">
        <v>904</v>
      </c>
      <c r="D186" t="s">
        <v>905</v>
      </c>
    </row>
    <row r="187" spans="2:4" ht="12.75">
      <c r="B187" t="s">
        <v>906</v>
      </c>
      <c r="C187" t="s">
        <v>907</v>
      </c>
      <c r="D187" t="s">
        <v>908</v>
      </c>
    </row>
    <row r="188" spans="2:4" ht="12.75">
      <c r="B188" t="s">
        <v>909</v>
      </c>
      <c r="C188" t="s">
        <v>910</v>
      </c>
      <c r="D188" t="s">
        <v>911</v>
      </c>
    </row>
    <row r="189" spans="2:4" ht="12.75">
      <c r="B189" t="s">
        <v>1318</v>
      </c>
      <c r="C189" t="s">
        <v>1317</v>
      </c>
      <c r="D189" t="s">
        <v>1319</v>
      </c>
    </row>
    <row r="190" spans="2:4" ht="12.75">
      <c r="B190" t="s">
        <v>3023</v>
      </c>
      <c r="C190" t="s">
        <v>3022</v>
      </c>
      <c r="D190" t="s">
        <v>3024</v>
      </c>
    </row>
    <row r="191" spans="2:4" ht="12.75">
      <c r="B191" t="s">
        <v>2657</v>
      </c>
      <c r="C191" t="s">
        <v>2650</v>
      </c>
      <c r="D191" t="s">
        <v>2658</v>
      </c>
    </row>
    <row r="192" spans="2:4" ht="12.75">
      <c r="B192" t="s">
        <v>4646</v>
      </c>
      <c r="C192" t="s">
        <v>4645</v>
      </c>
      <c r="D192" t="s">
        <v>4647</v>
      </c>
    </row>
    <row r="193" spans="2:4" ht="12.75">
      <c r="B193" t="s">
        <v>2622</v>
      </c>
      <c r="C193" t="s">
        <v>2621</v>
      </c>
      <c r="D193" t="s">
        <v>2623</v>
      </c>
    </row>
    <row r="194" spans="2:4" ht="12.75">
      <c r="B194" t="s">
        <v>4484</v>
      </c>
      <c r="C194" t="s">
        <v>4483</v>
      </c>
      <c r="D194" t="s">
        <v>4485</v>
      </c>
    </row>
    <row r="195" spans="2:4" ht="12.75">
      <c r="B195" t="s">
        <v>4263</v>
      </c>
      <c r="C195" t="s">
        <v>4262</v>
      </c>
      <c r="D195" t="s">
        <v>4264</v>
      </c>
    </row>
    <row r="196" spans="2:4" ht="12.75">
      <c r="B196" t="s">
        <v>4311</v>
      </c>
      <c r="C196" t="s">
        <v>4310</v>
      </c>
      <c r="D196" t="s">
        <v>4312</v>
      </c>
    </row>
    <row r="197" spans="2:4" ht="12.75">
      <c r="B197" t="s">
        <v>3035</v>
      </c>
      <c r="C197" t="s">
        <v>3034</v>
      </c>
      <c r="D197" t="s">
        <v>3036</v>
      </c>
    </row>
    <row r="198" spans="2:4" ht="12.75">
      <c r="B198" t="s">
        <v>2035</v>
      </c>
      <c r="C198" t="s">
        <v>2034</v>
      </c>
      <c r="D198" t="s">
        <v>2036</v>
      </c>
    </row>
    <row r="199" spans="2:4" ht="12.75">
      <c r="B199" t="s">
        <v>2047</v>
      </c>
      <c r="C199" t="s">
        <v>2046</v>
      </c>
      <c r="D199" t="s">
        <v>2048</v>
      </c>
    </row>
    <row r="200" spans="2:4" ht="12.75">
      <c r="B200" t="s">
        <v>1292</v>
      </c>
      <c r="C200" t="s">
        <v>1285</v>
      </c>
      <c r="D200" t="s">
        <v>1293</v>
      </c>
    </row>
    <row r="201" spans="2:4" ht="12.75">
      <c r="B201" t="s">
        <v>3056</v>
      </c>
      <c r="C201" t="s">
        <v>3055</v>
      </c>
      <c r="D201" t="s">
        <v>1310</v>
      </c>
    </row>
    <row r="202" spans="2:4" ht="12.75">
      <c r="B202" t="s">
        <v>4234</v>
      </c>
      <c r="C202" t="s">
        <v>4233</v>
      </c>
      <c r="D202" t="s">
        <v>4235</v>
      </c>
    </row>
    <row r="203" spans="2:4" ht="12.75">
      <c r="B203" t="s">
        <v>1339</v>
      </c>
      <c r="C203" t="s">
        <v>1338</v>
      </c>
      <c r="D203" t="s">
        <v>1340</v>
      </c>
    </row>
    <row r="204" spans="2:4" ht="12.75">
      <c r="B204" t="s">
        <v>1342</v>
      </c>
      <c r="C204" t="s">
        <v>1341</v>
      </c>
      <c r="D204" t="s">
        <v>1343</v>
      </c>
    </row>
    <row r="205" spans="2:4" ht="12.75">
      <c r="B205" t="s">
        <v>1333</v>
      </c>
      <c r="C205" t="s">
        <v>1332</v>
      </c>
      <c r="D205" t="s">
        <v>1334</v>
      </c>
    </row>
    <row r="206" spans="2:4" ht="12.75">
      <c r="B206" t="s">
        <v>1336</v>
      </c>
      <c r="C206" t="s">
        <v>1335</v>
      </c>
      <c r="D206" t="s">
        <v>1337</v>
      </c>
    </row>
    <row r="207" spans="2:4" ht="12.75">
      <c r="B207" t="s">
        <v>1345</v>
      </c>
      <c r="C207" t="s">
        <v>1344</v>
      </c>
      <c r="D207" t="s">
        <v>1346</v>
      </c>
    </row>
    <row r="208" spans="2:4" ht="12.75">
      <c r="B208" t="s">
        <v>1354</v>
      </c>
      <c r="C208" t="s">
        <v>1353</v>
      </c>
      <c r="D208" t="s">
        <v>1355</v>
      </c>
    </row>
    <row r="209" spans="2:4" ht="12.75">
      <c r="B209" t="s">
        <v>1357</v>
      </c>
      <c r="C209" t="s">
        <v>1356</v>
      </c>
      <c r="D209" t="s">
        <v>1358</v>
      </c>
    </row>
    <row r="210" spans="2:4" ht="12.75">
      <c r="B210" t="s">
        <v>1348</v>
      </c>
      <c r="C210" t="s">
        <v>1347</v>
      </c>
      <c r="D210" t="s">
        <v>1349</v>
      </c>
    </row>
    <row r="211" spans="2:4" ht="12.75">
      <c r="B211" t="s">
        <v>1351</v>
      </c>
      <c r="C211" t="s">
        <v>1350</v>
      </c>
      <c r="D211" t="s">
        <v>1352</v>
      </c>
    </row>
    <row r="212" spans="2:4" ht="12.75">
      <c r="B212" t="s">
        <v>1360</v>
      </c>
      <c r="C212" t="s">
        <v>1359</v>
      </c>
      <c r="D212" t="s">
        <v>1361</v>
      </c>
    </row>
    <row r="213" spans="2:4" ht="12.75">
      <c r="B213" t="s">
        <v>1369</v>
      </c>
      <c r="C213" t="s">
        <v>1368</v>
      </c>
      <c r="D213" t="s">
        <v>1370</v>
      </c>
    </row>
    <row r="214" spans="2:4" ht="12.75">
      <c r="B214" t="s">
        <v>1372</v>
      </c>
      <c r="C214" t="s">
        <v>1371</v>
      </c>
      <c r="D214" t="s">
        <v>1373</v>
      </c>
    </row>
    <row r="215" spans="2:4" ht="12.75">
      <c r="B215" t="s">
        <v>1363</v>
      </c>
      <c r="C215" t="s">
        <v>1362</v>
      </c>
      <c r="D215" t="s">
        <v>1364</v>
      </c>
    </row>
    <row r="216" spans="2:4" ht="12.75">
      <c r="B216" t="s">
        <v>1366</v>
      </c>
      <c r="C216" t="s">
        <v>1365</v>
      </c>
      <c r="D216" t="s">
        <v>1367</v>
      </c>
    </row>
    <row r="217" spans="2:4" ht="12.75">
      <c r="B217" t="s">
        <v>1375</v>
      </c>
      <c r="C217" t="s">
        <v>1374</v>
      </c>
      <c r="D217" t="s">
        <v>1376</v>
      </c>
    </row>
    <row r="218" spans="2:4" ht="12.75">
      <c r="B218" t="s">
        <v>4231</v>
      </c>
      <c r="C218" t="s">
        <v>4230</v>
      </c>
      <c r="D218" t="s">
        <v>4232</v>
      </c>
    </row>
    <row r="219" spans="2:4" ht="12.75">
      <c r="B219" t="s">
        <v>4240</v>
      </c>
      <c r="C219" t="s">
        <v>4239</v>
      </c>
      <c r="D219" t="s">
        <v>4241</v>
      </c>
    </row>
    <row r="220" spans="2:4" ht="12.75">
      <c r="B220" t="s">
        <v>4237</v>
      </c>
      <c r="C220" t="s">
        <v>4236</v>
      </c>
      <c r="D220" t="s">
        <v>4238</v>
      </c>
    </row>
    <row r="221" spans="2:4" ht="12.75">
      <c r="B221" t="s">
        <v>4246</v>
      </c>
      <c r="C221" t="s">
        <v>4245</v>
      </c>
      <c r="D221" t="s">
        <v>4247</v>
      </c>
    </row>
    <row r="222" spans="2:4" ht="12.75">
      <c r="B222" t="s">
        <v>4243</v>
      </c>
      <c r="C222" t="s">
        <v>4242</v>
      </c>
      <c r="D222" t="s">
        <v>4244</v>
      </c>
    </row>
    <row r="223" spans="2:4" ht="12.75">
      <c r="B223" t="s">
        <v>2083</v>
      </c>
      <c r="C223" t="s">
        <v>2082</v>
      </c>
      <c r="D223" t="s">
        <v>2084</v>
      </c>
    </row>
    <row r="224" spans="2:4" ht="12.75">
      <c r="B224" t="s">
        <v>912</v>
      </c>
      <c r="C224" t="s">
        <v>913</v>
      </c>
      <c r="D224" t="s">
        <v>914</v>
      </c>
    </row>
    <row r="225" spans="2:4" ht="12.75">
      <c r="B225" t="s">
        <v>2015</v>
      </c>
      <c r="C225" t="s">
        <v>2014</v>
      </c>
      <c r="D225" t="s">
        <v>2016</v>
      </c>
    </row>
    <row r="226" spans="2:4" ht="12.75">
      <c r="B226" t="s">
        <v>915</v>
      </c>
      <c r="C226" t="s">
        <v>916</v>
      </c>
      <c r="D226" t="s">
        <v>917</v>
      </c>
    </row>
    <row r="227" spans="2:4" ht="12.75">
      <c r="B227" t="s">
        <v>2113</v>
      </c>
      <c r="C227" t="s">
        <v>2112</v>
      </c>
      <c r="D227" t="s">
        <v>2114</v>
      </c>
    </row>
    <row r="228" spans="2:4" ht="12.75">
      <c r="B228" t="s">
        <v>1883</v>
      </c>
      <c r="C228" t="s">
        <v>1882</v>
      </c>
      <c r="D228" t="s">
        <v>1884</v>
      </c>
    </row>
    <row r="229" spans="2:4" ht="12.75">
      <c r="B229" t="s">
        <v>918</v>
      </c>
      <c r="C229" t="s">
        <v>919</v>
      </c>
      <c r="D229" t="s">
        <v>920</v>
      </c>
    </row>
    <row r="230" spans="2:4" ht="12.75">
      <c r="B230" t="s">
        <v>4343</v>
      </c>
      <c r="C230" t="s">
        <v>4342</v>
      </c>
      <c r="D230" t="s">
        <v>4344</v>
      </c>
    </row>
    <row r="231" spans="2:4" ht="12.75">
      <c r="B231" t="s">
        <v>1283</v>
      </c>
      <c r="C231" t="s">
        <v>1276</v>
      </c>
      <c r="D231" t="s">
        <v>1284</v>
      </c>
    </row>
    <row r="232" spans="2:4" ht="12.75">
      <c r="B232" t="s">
        <v>4413</v>
      </c>
      <c r="C232" t="s">
        <v>4412</v>
      </c>
      <c r="D232" t="s">
        <v>4414</v>
      </c>
    </row>
    <row r="233" spans="2:4" ht="12.75">
      <c r="B233" t="s">
        <v>3008</v>
      </c>
      <c r="C233" t="s">
        <v>3007</v>
      </c>
      <c r="D233" t="s">
        <v>3009</v>
      </c>
    </row>
    <row r="234" spans="2:4" ht="12.75">
      <c r="B234" t="s">
        <v>2018</v>
      </c>
      <c r="C234" t="s">
        <v>2017</v>
      </c>
      <c r="D234" t="s">
        <v>2019</v>
      </c>
    </row>
    <row r="235" spans="2:4" ht="12.75">
      <c r="B235" t="s">
        <v>2966</v>
      </c>
      <c r="C235" t="s">
        <v>2965</v>
      </c>
      <c r="D235" t="s">
        <v>2967</v>
      </c>
    </row>
    <row r="236" spans="2:4" ht="12.75">
      <c r="B236" t="s">
        <v>2059</v>
      </c>
      <c r="C236" t="s">
        <v>2058</v>
      </c>
      <c r="D236" t="s">
        <v>2060</v>
      </c>
    </row>
    <row r="237" spans="2:4" ht="12.75">
      <c r="B237" t="s">
        <v>1995</v>
      </c>
      <c r="C237" t="s">
        <v>1994</v>
      </c>
      <c r="D237" t="s">
        <v>1996</v>
      </c>
    </row>
    <row r="238" spans="2:4" ht="12.75">
      <c r="B238" t="s">
        <v>2007</v>
      </c>
      <c r="C238" t="s">
        <v>2006</v>
      </c>
      <c r="D238" t="s">
        <v>2008</v>
      </c>
    </row>
    <row r="239" spans="2:4" ht="12.75">
      <c r="B239" t="s">
        <v>921</v>
      </c>
      <c r="C239" t="s">
        <v>922</v>
      </c>
      <c r="D239" t="s">
        <v>2958</v>
      </c>
    </row>
    <row r="240" spans="2:4" ht="12.75">
      <c r="B240" t="s">
        <v>923</v>
      </c>
      <c r="C240" t="s">
        <v>924</v>
      </c>
      <c r="D240" t="s">
        <v>925</v>
      </c>
    </row>
    <row r="241" spans="2:4" ht="12.75">
      <c r="B241" t="s">
        <v>1250</v>
      </c>
      <c r="C241" t="s">
        <v>2662</v>
      </c>
      <c r="D241" t="s">
        <v>1251</v>
      </c>
    </row>
    <row r="242" spans="2:4" ht="12.75">
      <c r="B242" t="s">
        <v>926</v>
      </c>
      <c r="C242" t="s">
        <v>927</v>
      </c>
      <c r="D242" t="s">
        <v>928</v>
      </c>
    </row>
    <row r="243" spans="2:4" ht="12.75">
      <c r="B243" t="s">
        <v>4407</v>
      </c>
      <c r="C243" t="s">
        <v>4406</v>
      </c>
      <c r="D243" t="s">
        <v>4408</v>
      </c>
    </row>
    <row r="244" spans="2:4" ht="12.75">
      <c r="B244" t="s">
        <v>3005</v>
      </c>
      <c r="C244" t="s">
        <v>3004</v>
      </c>
      <c r="D244" t="s">
        <v>3006</v>
      </c>
    </row>
    <row r="245" spans="2:4" ht="12.75">
      <c r="B245" t="s">
        <v>3029</v>
      </c>
      <c r="C245" t="s">
        <v>3028</v>
      </c>
      <c r="D245" t="s">
        <v>3030</v>
      </c>
    </row>
    <row r="246" spans="2:4" ht="12.75">
      <c r="B246" t="s">
        <v>1271</v>
      </c>
      <c r="C246" t="s">
        <v>1264</v>
      </c>
      <c r="D246" t="s">
        <v>1272</v>
      </c>
    </row>
    <row r="247" spans="2:4" ht="12.75">
      <c r="B247" t="s">
        <v>2666</v>
      </c>
      <c r="C247" t="s">
        <v>2659</v>
      </c>
      <c r="D247" t="s">
        <v>1248</v>
      </c>
    </row>
    <row r="248" spans="2:4" ht="12.75">
      <c r="B248" t="s">
        <v>2990</v>
      </c>
      <c r="C248" t="s">
        <v>2989</v>
      </c>
      <c r="D248" t="s">
        <v>2991</v>
      </c>
    </row>
    <row r="249" spans="2:4" ht="12.75">
      <c r="B249" t="s">
        <v>2140</v>
      </c>
      <c r="C249" t="s">
        <v>2139</v>
      </c>
      <c r="D249" t="s">
        <v>2141</v>
      </c>
    </row>
    <row r="250" spans="2:4" ht="12.75">
      <c r="B250" t="s">
        <v>1259</v>
      </c>
      <c r="C250" t="s">
        <v>1252</v>
      </c>
      <c r="D250" t="s">
        <v>1260</v>
      </c>
    </row>
    <row r="251" spans="2:4" ht="12.75">
      <c r="B251" t="s">
        <v>4349</v>
      </c>
      <c r="C251" t="s">
        <v>4348</v>
      </c>
      <c r="D251" t="s">
        <v>4350</v>
      </c>
    </row>
    <row r="252" spans="2:4" ht="12.75">
      <c r="B252" t="s">
        <v>4464</v>
      </c>
      <c r="C252" t="s">
        <v>4463</v>
      </c>
      <c r="D252" t="s">
        <v>4465</v>
      </c>
    </row>
    <row r="253" spans="2:4" ht="12.75">
      <c r="B253" t="s">
        <v>2993</v>
      </c>
      <c r="C253" t="s">
        <v>2992</v>
      </c>
      <c r="D253" t="s">
        <v>2994</v>
      </c>
    </row>
    <row r="254" spans="2:4" ht="12.75">
      <c r="B254" t="s">
        <v>1916</v>
      </c>
      <c r="C254" t="s">
        <v>1915</v>
      </c>
      <c r="D254" t="s">
        <v>1917</v>
      </c>
    </row>
    <row r="255" spans="2:4" ht="12.75">
      <c r="B255" t="s">
        <v>4376</v>
      </c>
      <c r="C255" t="s">
        <v>4375</v>
      </c>
      <c r="D255" t="s">
        <v>929</v>
      </c>
    </row>
    <row r="256" spans="2:4" ht="12.75">
      <c r="B256" t="s">
        <v>3002</v>
      </c>
      <c r="C256" t="s">
        <v>3001</v>
      </c>
      <c r="D256" t="s">
        <v>3003</v>
      </c>
    </row>
    <row r="257" spans="2:4" ht="12.75">
      <c r="B257" t="s">
        <v>4275</v>
      </c>
      <c r="C257" t="s">
        <v>4274</v>
      </c>
      <c r="D257" t="s">
        <v>4276</v>
      </c>
    </row>
    <row r="258" spans="2:4" ht="12.75">
      <c r="B258" t="s">
        <v>1327</v>
      </c>
      <c r="C258" t="s">
        <v>1326</v>
      </c>
      <c r="D258" t="s">
        <v>1328</v>
      </c>
    </row>
    <row r="259" spans="2:4" ht="12.75">
      <c r="B259" t="s">
        <v>4496</v>
      </c>
      <c r="C259" t="s">
        <v>4495</v>
      </c>
      <c r="D259" t="s">
        <v>4497</v>
      </c>
    </row>
    <row r="260" spans="2:4" ht="12.75">
      <c r="B260" t="s">
        <v>4434</v>
      </c>
      <c r="C260" t="s">
        <v>4433</v>
      </c>
      <c r="D260" t="s">
        <v>4435</v>
      </c>
    </row>
    <row r="261" spans="2:4" ht="12.75">
      <c r="B261" t="s">
        <v>4475</v>
      </c>
      <c r="C261" t="s">
        <v>930</v>
      </c>
      <c r="D261" t="s">
        <v>4476</v>
      </c>
    </row>
    <row r="262" spans="2:4" ht="12.75">
      <c r="B262" t="s">
        <v>2071</v>
      </c>
      <c r="C262" t="s">
        <v>2070</v>
      </c>
      <c r="D262" t="s">
        <v>2072</v>
      </c>
    </row>
    <row r="263" spans="2:4" ht="12.75">
      <c r="B263" t="s">
        <v>2110</v>
      </c>
      <c r="C263" t="s">
        <v>2109</v>
      </c>
      <c r="D263" t="s">
        <v>2111</v>
      </c>
    </row>
    <row r="264" spans="2:4" ht="12.75">
      <c r="B264" t="s">
        <v>931</v>
      </c>
      <c r="C264" t="s">
        <v>932</v>
      </c>
      <c r="D264" t="s">
        <v>4533</v>
      </c>
    </row>
    <row r="265" spans="2:4" ht="12.75">
      <c r="B265" t="s">
        <v>1992</v>
      </c>
      <c r="C265" t="s">
        <v>1991</v>
      </c>
      <c r="D265" t="s">
        <v>1993</v>
      </c>
    </row>
    <row r="266" spans="2:4" ht="12.75">
      <c r="B266" t="s">
        <v>4487</v>
      </c>
      <c r="C266" t="s">
        <v>4486</v>
      </c>
      <c r="D266" t="s">
        <v>4488</v>
      </c>
    </row>
    <row r="267" spans="2:4" ht="12.75">
      <c r="B267" t="s">
        <v>4455</v>
      </c>
      <c r="C267" t="s">
        <v>4454</v>
      </c>
      <c r="D267" t="s">
        <v>4456</v>
      </c>
    </row>
    <row r="268" spans="2:4" ht="12.75">
      <c r="B268" t="s">
        <v>1253</v>
      </c>
      <c r="C268" t="s">
        <v>2665</v>
      </c>
      <c r="D268" t="s">
        <v>1254</v>
      </c>
    </row>
    <row r="269" spans="2:4" ht="12.75">
      <c r="B269" t="s">
        <v>1998</v>
      </c>
      <c r="C269" t="s">
        <v>1997</v>
      </c>
      <c r="D269" t="s">
        <v>1999</v>
      </c>
    </row>
    <row r="270" spans="2:4" ht="12.75">
      <c r="B270" t="s">
        <v>2654</v>
      </c>
      <c r="C270" t="s">
        <v>2647</v>
      </c>
      <c r="D270" t="s">
        <v>2655</v>
      </c>
    </row>
    <row r="271" spans="2:4" ht="12.75">
      <c r="B271" t="s">
        <v>1886</v>
      </c>
      <c r="C271" t="s">
        <v>1885</v>
      </c>
      <c r="D271" t="s">
        <v>1887</v>
      </c>
    </row>
    <row r="272" spans="2:4" ht="12.75">
      <c r="B272" t="s">
        <v>1277</v>
      </c>
      <c r="C272" t="s">
        <v>1270</v>
      </c>
      <c r="D272" t="s">
        <v>1278</v>
      </c>
    </row>
    <row r="273" spans="2:4" ht="12.75">
      <c r="B273" t="s">
        <v>1295</v>
      </c>
      <c r="C273" t="s">
        <v>1288</v>
      </c>
      <c r="D273" t="s">
        <v>1296</v>
      </c>
    </row>
    <row r="274" spans="2:4" ht="12.75">
      <c r="B274" t="s">
        <v>933</v>
      </c>
      <c r="C274" t="s">
        <v>934</v>
      </c>
      <c r="D274" t="s">
        <v>4524</v>
      </c>
    </row>
    <row r="275" spans="2:4" ht="12.75">
      <c r="B275" t="s">
        <v>935</v>
      </c>
      <c r="C275" t="s">
        <v>936</v>
      </c>
      <c r="D275" t="s">
        <v>4530</v>
      </c>
    </row>
    <row r="276" spans="2:4" ht="12.75">
      <c r="B276" t="s">
        <v>4586</v>
      </c>
      <c r="C276" t="s">
        <v>4585</v>
      </c>
      <c r="D276" t="s">
        <v>4587</v>
      </c>
    </row>
    <row r="277" spans="2:4" ht="12.75">
      <c r="B277" t="s">
        <v>4470</v>
      </c>
      <c r="C277" t="s">
        <v>4469</v>
      </c>
      <c r="D277" t="s">
        <v>4471</v>
      </c>
    </row>
    <row r="278" spans="2:4" ht="12.75">
      <c r="B278" t="s">
        <v>3047</v>
      </c>
      <c r="C278" t="s">
        <v>3046</v>
      </c>
      <c r="D278" t="s">
        <v>3048</v>
      </c>
    </row>
    <row r="279" spans="2:4" ht="12.75">
      <c r="B279" t="s">
        <v>2032</v>
      </c>
      <c r="C279" t="s">
        <v>2031</v>
      </c>
      <c r="D279" t="s">
        <v>2033</v>
      </c>
    </row>
    <row r="280" spans="2:4" ht="12.75">
      <c r="B280" t="s">
        <v>937</v>
      </c>
      <c r="C280" t="s">
        <v>938</v>
      </c>
      <c r="D280" t="s">
        <v>939</v>
      </c>
    </row>
    <row r="281" spans="2:4" ht="12.75">
      <c r="B281" t="s">
        <v>940</v>
      </c>
      <c r="C281" t="s">
        <v>941</v>
      </c>
      <c r="D281" t="s">
        <v>942</v>
      </c>
    </row>
    <row r="282" spans="2:4" ht="12.75">
      <c r="B282" t="s">
        <v>1895</v>
      </c>
      <c r="C282" t="s">
        <v>1894</v>
      </c>
      <c r="D282" t="s">
        <v>1896</v>
      </c>
    </row>
    <row r="283" spans="2:4" ht="12.75">
      <c r="B283" t="s">
        <v>1274</v>
      </c>
      <c r="C283" t="s">
        <v>1267</v>
      </c>
      <c r="D283" t="s">
        <v>1275</v>
      </c>
    </row>
    <row r="284" spans="2:4" ht="12.75">
      <c r="B284" t="s">
        <v>2044</v>
      </c>
      <c r="C284" t="s">
        <v>2043</v>
      </c>
      <c r="D284" t="s">
        <v>2045</v>
      </c>
    </row>
    <row r="285" spans="2:4" ht="12.75">
      <c r="B285" t="s">
        <v>4610</v>
      </c>
      <c r="C285" t="s">
        <v>4609</v>
      </c>
      <c r="D285" t="s">
        <v>4611</v>
      </c>
    </row>
    <row r="286" spans="2:4" ht="12.75">
      <c r="B286" t="s">
        <v>2062</v>
      </c>
      <c r="C286" t="s">
        <v>2061</v>
      </c>
      <c r="D286" t="s">
        <v>2063</v>
      </c>
    </row>
    <row r="287" spans="2:4" ht="12.75">
      <c r="B287" t="s">
        <v>2095</v>
      </c>
      <c r="C287" t="s">
        <v>2094</v>
      </c>
      <c r="D287" t="s">
        <v>2096</v>
      </c>
    </row>
    <row r="288" spans="2:4" ht="12.75">
      <c r="B288" t="s">
        <v>2119</v>
      </c>
      <c r="C288" t="s">
        <v>2118</v>
      </c>
      <c r="D288" t="s">
        <v>2120</v>
      </c>
    </row>
    <row r="289" spans="2:4" ht="12.75">
      <c r="B289" t="s">
        <v>1268</v>
      </c>
      <c r="C289" t="s">
        <v>1261</v>
      </c>
      <c r="D289" t="s">
        <v>1269</v>
      </c>
    </row>
    <row r="290" spans="2:4" ht="12.75">
      <c r="B290" t="s">
        <v>2975</v>
      </c>
      <c r="C290" t="s">
        <v>2974</v>
      </c>
      <c r="D290" t="s">
        <v>2976</v>
      </c>
    </row>
    <row r="291" spans="2:4" ht="12.75">
      <c r="B291" t="s">
        <v>4592</v>
      </c>
      <c r="C291" t="s">
        <v>4591</v>
      </c>
      <c r="D291" t="s">
        <v>4593</v>
      </c>
    </row>
    <row r="292" spans="2:4" ht="12.75">
      <c r="B292" t="s">
        <v>4305</v>
      </c>
      <c r="C292" t="s">
        <v>4304</v>
      </c>
      <c r="D292" t="s">
        <v>4306</v>
      </c>
    </row>
    <row r="293" spans="2:4" ht="12.75">
      <c r="B293" t="s">
        <v>4358</v>
      </c>
      <c r="C293" t="s">
        <v>4357</v>
      </c>
      <c r="D293" t="s">
        <v>4359</v>
      </c>
    </row>
    <row r="294" spans="2:4" ht="12.75">
      <c r="B294" t="s">
        <v>1865</v>
      </c>
      <c r="C294" t="s">
        <v>1864</v>
      </c>
      <c r="D294" t="s">
        <v>1866</v>
      </c>
    </row>
    <row r="295" spans="2:4" ht="12.75">
      <c r="B295" t="s">
        <v>2651</v>
      </c>
      <c r="C295" t="s">
        <v>2646</v>
      </c>
      <c r="D295" t="s">
        <v>2652</v>
      </c>
    </row>
    <row r="296" spans="2:4" ht="12.75">
      <c r="B296" t="s">
        <v>1280</v>
      </c>
      <c r="C296" t="s">
        <v>1273</v>
      </c>
      <c r="D296" t="s">
        <v>1281</v>
      </c>
    </row>
    <row r="297" spans="2:4" ht="12.75">
      <c r="B297" t="s">
        <v>4340</v>
      </c>
      <c r="C297" t="s">
        <v>4339</v>
      </c>
      <c r="D297" t="s">
        <v>4341</v>
      </c>
    </row>
    <row r="298" spans="2:4" ht="12.75">
      <c r="B298" t="s">
        <v>943</v>
      </c>
      <c r="C298" t="s">
        <v>944</v>
      </c>
      <c r="D298" t="s">
        <v>945</v>
      </c>
    </row>
    <row r="299" spans="2:4" ht="12.75">
      <c r="B299" t="s">
        <v>4458</v>
      </c>
      <c r="C299" t="s">
        <v>4457</v>
      </c>
      <c r="D299" t="s">
        <v>4459</v>
      </c>
    </row>
    <row r="300" spans="2:4" ht="12.75">
      <c r="B300" t="s">
        <v>1868</v>
      </c>
      <c r="C300" t="s">
        <v>1867</v>
      </c>
      <c r="D300" t="s">
        <v>1869</v>
      </c>
    </row>
    <row r="301" spans="2:4" ht="12.75">
      <c r="B301" t="s">
        <v>946</v>
      </c>
      <c r="C301" t="s">
        <v>947</v>
      </c>
      <c r="D301" t="s">
        <v>948</v>
      </c>
    </row>
    <row r="302" spans="2:4" ht="12.75">
      <c r="B302" t="s">
        <v>1265</v>
      </c>
      <c r="C302" t="s">
        <v>1258</v>
      </c>
      <c r="D302" t="s">
        <v>1266</v>
      </c>
    </row>
    <row r="303" spans="2:4" ht="12.75">
      <c r="B303" t="s">
        <v>1880</v>
      </c>
      <c r="C303" t="s">
        <v>1879</v>
      </c>
      <c r="D303" t="s">
        <v>1881</v>
      </c>
    </row>
    <row r="304" spans="2:4" ht="12.75">
      <c r="B304" t="s">
        <v>4314</v>
      </c>
      <c r="C304" t="s">
        <v>4313</v>
      </c>
      <c r="D304" t="s">
        <v>4315</v>
      </c>
    </row>
    <row r="305" spans="2:4" ht="12.75">
      <c r="B305" t="s">
        <v>4322</v>
      </c>
      <c r="C305" t="s">
        <v>4321</v>
      </c>
      <c r="D305" t="s">
        <v>4323</v>
      </c>
    </row>
    <row r="306" spans="2:4" ht="12.75">
      <c r="B306" t="s">
        <v>949</v>
      </c>
      <c r="C306" t="s">
        <v>950</v>
      </c>
      <c r="D306" t="s">
        <v>951</v>
      </c>
    </row>
    <row r="307" spans="2:4" ht="12.75">
      <c r="B307" t="s">
        <v>1330</v>
      </c>
      <c r="C307" t="s">
        <v>1329</v>
      </c>
      <c r="D307" t="s">
        <v>1331</v>
      </c>
    </row>
    <row r="308" spans="2:4" ht="12.75">
      <c r="B308" t="s">
        <v>2996</v>
      </c>
      <c r="C308" t="s">
        <v>2995</v>
      </c>
      <c r="D308" t="s">
        <v>2997</v>
      </c>
    </row>
    <row r="309" spans="2:4" ht="12.75">
      <c r="B309" t="s">
        <v>4367</v>
      </c>
      <c r="C309" t="s">
        <v>4366</v>
      </c>
      <c r="D309" t="s">
        <v>4368</v>
      </c>
    </row>
    <row r="310" spans="2:4" ht="12.75">
      <c r="B310" t="s">
        <v>1262</v>
      </c>
      <c r="C310" t="s">
        <v>1255</v>
      </c>
      <c r="D310" t="s">
        <v>1263</v>
      </c>
    </row>
    <row r="311" spans="2:4" ht="12.75">
      <c r="B311" t="s">
        <v>2021</v>
      </c>
      <c r="C311" t="s">
        <v>2020</v>
      </c>
      <c r="D311" t="s">
        <v>2022</v>
      </c>
    </row>
    <row r="312" spans="2:4" ht="12.75">
      <c r="B312" t="s">
        <v>2125</v>
      </c>
      <c r="C312" t="s">
        <v>2124</v>
      </c>
      <c r="D312" t="s">
        <v>2126</v>
      </c>
    </row>
    <row r="313" spans="2:4" ht="12.75">
      <c r="B313" t="s">
        <v>1889</v>
      </c>
      <c r="C313" t="s">
        <v>1888</v>
      </c>
      <c r="D313" t="s">
        <v>1890</v>
      </c>
    </row>
    <row r="314" spans="2:4" ht="12.75">
      <c r="B314" t="s">
        <v>1289</v>
      </c>
      <c r="C314" t="s">
        <v>1282</v>
      </c>
      <c r="D314" t="s">
        <v>1290</v>
      </c>
    </row>
    <row r="315" spans="2:4" ht="12.75">
      <c r="B315" t="s">
        <v>4296</v>
      </c>
      <c r="C315" t="s">
        <v>4295</v>
      </c>
      <c r="D315" t="s">
        <v>4297</v>
      </c>
    </row>
    <row r="316" spans="2:4" ht="12.75">
      <c r="B316" t="s">
        <v>4284</v>
      </c>
      <c r="C316" t="s">
        <v>4283</v>
      </c>
      <c r="D316" t="s">
        <v>4285</v>
      </c>
    </row>
    <row r="317" spans="2:4" ht="12.75">
      <c r="B317" t="s">
        <v>2660</v>
      </c>
      <c r="C317" t="s">
        <v>2653</v>
      </c>
      <c r="D317" t="s">
        <v>2661</v>
      </c>
    </row>
    <row r="318" spans="2:4" ht="12.75">
      <c r="B318" t="s">
        <v>2050</v>
      </c>
      <c r="C318" t="s">
        <v>2049</v>
      </c>
      <c r="D318" t="s">
        <v>2051</v>
      </c>
    </row>
    <row r="319" spans="2:4" ht="12.75">
      <c r="B319" t="s">
        <v>1901</v>
      </c>
      <c r="C319" t="s">
        <v>1900</v>
      </c>
      <c r="D319" t="s">
        <v>1902</v>
      </c>
    </row>
    <row r="320" spans="2:4" ht="12.75">
      <c r="B320" t="s">
        <v>1256</v>
      </c>
      <c r="C320" t="s">
        <v>1249</v>
      </c>
      <c r="D320" t="s">
        <v>1257</v>
      </c>
    </row>
    <row r="321" spans="2:4" ht="12.75">
      <c r="B321" t="s">
        <v>1297</v>
      </c>
      <c r="C321" t="s">
        <v>1291</v>
      </c>
      <c r="D321" t="s">
        <v>1298</v>
      </c>
    </row>
    <row r="322" spans="2:4" ht="12.75">
      <c r="B322" t="s">
        <v>2648</v>
      </c>
      <c r="C322" t="s">
        <v>2645</v>
      </c>
      <c r="D322" t="s">
        <v>2649</v>
      </c>
    </row>
    <row r="323" spans="2:4" ht="12.75">
      <c r="B323" t="s">
        <v>952</v>
      </c>
      <c r="C323" t="s">
        <v>953</v>
      </c>
      <c r="D323" t="s">
        <v>954</v>
      </c>
    </row>
    <row r="324" spans="2:4" ht="12.75">
      <c r="B324" t="s">
        <v>4583</v>
      </c>
      <c r="C324" t="s">
        <v>4582</v>
      </c>
      <c r="D324" t="s">
        <v>4584</v>
      </c>
    </row>
    <row r="325" spans="2:4" ht="12.75">
      <c r="B325" t="s">
        <v>2663</v>
      </c>
      <c r="C325" t="s">
        <v>2656</v>
      </c>
      <c r="D325" t="s">
        <v>2664</v>
      </c>
    </row>
    <row r="326" spans="2:4" ht="12.75">
      <c r="B326" t="s">
        <v>955</v>
      </c>
      <c r="C326" t="s">
        <v>956</v>
      </c>
      <c r="D326" t="s">
        <v>957</v>
      </c>
    </row>
    <row r="327" spans="2:4" ht="12.75">
      <c r="B327" t="s">
        <v>958</v>
      </c>
      <c r="C327" t="s">
        <v>959</v>
      </c>
      <c r="D327" t="s">
        <v>4518</v>
      </c>
    </row>
    <row r="328" spans="2:4" ht="12.75">
      <c r="B328" t="s">
        <v>960</v>
      </c>
      <c r="C328" t="s">
        <v>961</v>
      </c>
      <c r="D328" t="s">
        <v>4521</v>
      </c>
    </row>
    <row r="329" spans="2:4" ht="12.75">
      <c r="B329" t="s">
        <v>1324</v>
      </c>
      <c r="C329" t="s">
        <v>1323</v>
      </c>
      <c r="D329" t="s">
        <v>1325</v>
      </c>
    </row>
    <row r="330" spans="2:4" ht="12.75">
      <c r="B330" t="s">
        <v>4346</v>
      </c>
      <c r="C330" t="s">
        <v>4345</v>
      </c>
      <c r="D330" t="s">
        <v>4347</v>
      </c>
    </row>
    <row r="331" spans="2:4" ht="12.75">
      <c r="B331" t="s">
        <v>1300</v>
      </c>
      <c r="C331" t="s">
        <v>1294</v>
      </c>
      <c r="D331" t="s">
        <v>1301</v>
      </c>
    </row>
    <row r="332" spans="2:4" ht="12.75">
      <c r="B332" t="s">
        <v>4255</v>
      </c>
      <c r="C332" t="s">
        <v>4254</v>
      </c>
      <c r="D332" t="s">
        <v>4256</v>
      </c>
    </row>
    <row r="333" spans="2:4" ht="12.75">
      <c r="B333" t="s">
        <v>962</v>
      </c>
      <c r="C333" t="s">
        <v>963</v>
      </c>
      <c r="D333" t="s">
        <v>4527</v>
      </c>
    </row>
    <row r="334" spans="2:4" ht="12.75">
      <c r="B334" t="s">
        <v>4478</v>
      </c>
      <c r="C334" t="s">
        <v>4477</v>
      </c>
      <c r="D334" t="s">
        <v>4479</v>
      </c>
    </row>
    <row r="335" spans="2:4" ht="12.75">
      <c r="B335" t="s">
        <v>964</v>
      </c>
      <c r="C335" t="s">
        <v>965</v>
      </c>
      <c r="D335" t="s">
        <v>966</v>
      </c>
    </row>
    <row r="336" spans="2:4" ht="12.75">
      <c r="B336" t="s">
        <v>2004</v>
      </c>
      <c r="C336" t="s">
        <v>2003</v>
      </c>
      <c r="D336" t="s">
        <v>2005</v>
      </c>
    </row>
    <row r="337" spans="2:4" ht="12.75">
      <c r="B337" t="s">
        <v>1919</v>
      </c>
      <c r="C337" t="s">
        <v>1918</v>
      </c>
      <c r="D337" t="s">
        <v>776</v>
      </c>
    </row>
    <row r="338" spans="2:4" ht="12.75">
      <c r="B338" t="s">
        <v>1892</v>
      </c>
      <c r="C338" t="s">
        <v>1891</v>
      </c>
      <c r="D338" t="s">
        <v>1893</v>
      </c>
    </row>
    <row r="339" spans="2:4" ht="12.75">
      <c r="B339" t="s">
        <v>4538</v>
      </c>
      <c r="C339" t="s">
        <v>4537</v>
      </c>
      <c r="D339" t="s">
        <v>4539</v>
      </c>
    </row>
    <row r="340" spans="2:4" ht="12.75">
      <c r="B340" t="s">
        <v>4547</v>
      </c>
      <c r="C340" t="s">
        <v>4546</v>
      </c>
      <c r="D340" t="s">
        <v>4548</v>
      </c>
    </row>
    <row r="341" spans="2:4" ht="12.75">
      <c r="B341" t="s">
        <v>967</v>
      </c>
      <c r="C341" t="s">
        <v>968</v>
      </c>
      <c r="D341" t="s">
        <v>969</v>
      </c>
    </row>
    <row r="342" spans="2:4" ht="12.75">
      <c r="B342" t="s">
        <v>2987</v>
      </c>
      <c r="C342" t="s">
        <v>2986</v>
      </c>
      <c r="D342" t="s">
        <v>2988</v>
      </c>
    </row>
    <row r="343" spans="2:4" ht="12.75">
      <c r="B343" t="s">
        <v>970</v>
      </c>
      <c r="C343" t="s">
        <v>971</v>
      </c>
      <c r="D343" t="s">
        <v>972</v>
      </c>
    </row>
    <row r="344" spans="2:4" ht="12.75">
      <c r="B344" t="s">
        <v>2960</v>
      </c>
      <c r="C344" t="s">
        <v>2959</v>
      </c>
      <c r="D344" t="s">
        <v>2961</v>
      </c>
    </row>
    <row r="345" spans="2:4" ht="12.75">
      <c r="B345" t="s">
        <v>2969</v>
      </c>
      <c r="C345" t="s">
        <v>2968</v>
      </c>
      <c r="D345" t="s">
        <v>2970</v>
      </c>
    </row>
    <row r="346" spans="2:4" ht="12.75">
      <c r="B346" t="s">
        <v>4637</v>
      </c>
      <c r="C346" t="s">
        <v>4636</v>
      </c>
      <c r="D346" t="s">
        <v>4638</v>
      </c>
    </row>
    <row r="347" spans="2:4" ht="12.75">
      <c r="B347" t="s">
        <v>4598</v>
      </c>
      <c r="C347" t="s">
        <v>4597</v>
      </c>
      <c r="D347" t="s">
        <v>4599</v>
      </c>
    </row>
    <row r="348" spans="2:4" ht="12.75">
      <c r="B348" t="s">
        <v>2080</v>
      </c>
      <c r="C348" t="s">
        <v>2079</v>
      </c>
      <c r="D348" t="s">
        <v>2081</v>
      </c>
    </row>
    <row r="349" spans="2:4" ht="12.75">
      <c r="B349" t="s">
        <v>2056</v>
      </c>
      <c r="C349" t="s">
        <v>2055</v>
      </c>
      <c r="D349" t="s">
        <v>2057</v>
      </c>
    </row>
    <row r="350" spans="2:4" ht="12.75">
      <c r="B350" t="s">
        <v>2086</v>
      </c>
      <c r="C350" t="s">
        <v>2085</v>
      </c>
      <c r="D350" t="s">
        <v>2087</v>
      </c>
    </row>
    <row r="351" spans="2:4" ht="12.75">
      <c r="B351" t="s">
        <v>2024</v>
      </c>
      <c r="C351" t="s">
        <v>2023</v>
      </c>
      <c r="D351" t="s">
        <v>973</v>
      </c>
    </row>
    <row r="352" spans="2:4" ht="12.75">
      <c r="B352" t="s">
        <v>1913</v>
      </c>
      <c r="C352" t="s">
        <v>1912</v>
      </c>
      <c r="D352" t="s">
        <v>1914</v>
      </c>
    </row>
    <row r="353" spans="2:4" ht="12.75">
      <c r="B353" t="s">
        <v>3020</v>
      </c>
      <c r="C353" t="s">
        <v>3019</v>
      </c>
      <c r="D353" t="s">
        <v>3021</v>
      </c>
    </row>
    <row r="354" spans="2:4" ht="12.75">
      <c r="B354" t="s">
        <v>1910</v>
      </c>
      <c r="C354" t="s">
        <v>1909</v>
      </c>
      <c r="D354" t="s">
        <v>1911</v>
      </c>
    </row>
    <row r="355" spans="2:4" ht="12.75">
      <c r="B355" t="s">
        <v>4228</v>
      </c>
      <c r="C355" t="s">
        <v>4227</v>
      </c>
      <c r="D355" t="s">
        <v>4229</v>
      </c>
    </row>
    <row r="356" spans="2:4" ht="12.75">
      <c r="B356" t="s">
        <v>1286</v>
      </c>
      <c r="C356" t="s">
        <v>1279</v>
      </c>
      <c r="D356" t="s">
        <v>1287</v>
      </c>
    </row>
    <row r="357" spans="2:4" ht="12.75">
      <c r="B357" t="s">
        <v>2010</v>
      </c>
      <c r="C357" t="s">
        <v>2009</v>
      </c>
      <c r="D357" t="s">
        <v>2011</v>
      </c>
    </row>
    <row r="358" spans="2:4" ht="12.75">
      <c r="B358" t="s">
        <v>974</v>
      </c>
      <c r="C358" t="s">
        <v>1377</v>
      </c>
      <c r="D358" t="s">
        <v>3755</v>
      </c>
    </row>
    <row r="359" spans="2:4" ht="12.75">
      <c r="B359" t="s">
        <v>1907</v>
      </c>
      <c r="C359" t="s">
        <v>1906</v>
      </c>
      <c r="D359" t="s">
        <v>1908</v>
      </c>
    </row>
    <row r="360" spans="2:4" ht="12.75">
      <c r="B360" t="s">
        <v>2038</v>
      </c>
      <c r="C360" t="s">
        <v>2037</v>
      </c>
      <c r="D360" t="s">
        <v>2039</v>
      </c>
    </row>
    <row r="361" spans="2:4" ht="12.75">
      <c r="B361" t="s">
        <v>4499</v>
      </c>
      <c r="C361" t="s">
        <v>4498</v>
      </c>
      <c r="D361" t="s">
        <v>4500</v>
      </c>
    </row>
    <row r="362" spans="2:4" ht="12.75">
      <c r="B362" t="s">
        <v>4014</v>
      </c>
      <c r="C362" t="s">
        <v>4013</v>
      </c>
      <c r="D362" t="s">
        <v>4015</v>
      </c>
    </row>
    <row r="363" spans="2:4" ht="12.75">
      <c r="B363" t="s">
        <v>2074</v>
      </c>
      <c r="C363" t="s">
        <v>2073</v>
      </c>
      <c r="D363" t="s">
        <v>2075</v>
      </c>
    </row>
    <row r="364" spans="2:4" ht="12.75">
      <c r="B364" t="s">
        <v>2089</v>
      </c>
      <c r="C364" t="s">
        <v>2088</v>
      </c>
      <c r="D364" t="s">
        <v>2090</v>
      </c>
    </row>
    <row r="365" spans="2:4" ht="12.75">
      <c r="B365" t="s">
        <v>2026</v>
      </c>
      <c r="C365" t="s">
        <v>2025</v>
      </c>
      <c r="D365" t="s">
        <v>2027</v>
      </c>
    </row>
    <row r="366" spans="2:4" ht="12.75">
      <c r="B366" t="s">
        <v>2101</v>
      </c>
      <c r="C366" t="s">
        <v>2100</v>
      </c>
      <c r="D366" t="s">
        <v>2102</v>
      </c>
    </row>
    <row r="367" spans="2:4" ht="12.75">
      <c r="B367" t="s">
        <v>2107</v>
      </c>
      <c r="C367" t="s">
        <v>2106</v>
      </c>
      <c r="D367" t="s">
        <v>2108</v>
      </c>
    </row>
    <row r="368" spans="2:4" ht="12.75">
      <c r="B368" t="s">
        <v>2068</v>
      </c>
      <c r="C368" t="s">
        <v>2067</v>
      </c>
      <c r="D368" t="s">
        <v>2069</v>
      </c>
    </row>
    <row r="369" spans="2:4" ht="12.75">
      <c r="B369" t="s">
        <v>1898</v>
      </c>
      <c r="C369" t="s">
        <v>1897</v>
      </c>
      <c r="D369" t="s">
        <v>1899</v>
      </c>
    </row>
    <row r="370" spans="2:4" ht="12.75">
      <c r="B370" t="s">
        <v>975</v>
      </c>
      <c r="C370" t="s">
        <v>976</v>
      </c>
      <c r="D370" t="s">
        <v>977</v>
      </c>
    </row>
    <row r="371" spans="2:4" ht="12.75">
      <c r="B371" t="s">
        <v>4410</v>
      </c>
      <c r="C371" t="s">
        <v>4409</v>
      </c>
      <c r="D371" t="s">
        <v>4411</v>
      </c>
    </row>
    <row r="372" spans="2:4" ht="12.75">
      <c r="B372" t="s">
        <v>4505</v>
      </c>
      <c r="C372" t="s">
        <v>4504</v>
      </c>
      <c r="D372" t="s">
        <v>4506</v>
      </c>
    </row>
    <row r="373" spans="2:4" ht="12.75">
      <c r="B373" t="s">
        <v>4481</v>
      </c>
      <c r="C373" t="s">
        <v>4480</v>
      </c>
      <c r="D373" t="s">
        <v>4482</v>
      </c>
    </row>
    <row r="374" spans="2:4" ht="12.75">
      <c r="B374" t="s">
        <v>4473</v>
      </c>
      <c r="C374" t="s">
        <v>4472</v>
      </c>
      <c r="D374" t="s">
        <v>4474</v>
      </c>
    </row>
    <row r="375" spans="2:4" ht="12.75">
      <c r="B375" t="s">
        <v>2137</v>
      </c>
      <c r="C375" t="s">
        <v>2136</v>
      </c>
      <c r="D375" t="s">
        <v>2138</v>
      </c>
    </row>
    <row r="376" spans="2:4" ht="12.75">
      <c r="B376" t="s">
        <v>4461</v>
      </c>
      <c r="C376" t="s">
        <v>4460</v>
      </c>
      <c r="D376" t="s">
        <v>4462</v>
      </c>
    </row>
    <row r="377" spans="2:4" ht="12.75">
      <c r="B377" t="s">
        <v>4493</v>
      </c>
      <c r="C377" t="s">
        <v>4492</v>
      </c>
      <c r="D377" t="s">
        <v>4494</v>
      </c>
    </row>
    <row r="378" spans="2:4" ht="12.75">
      <c r="B378" t="s">
        <v>4422</v>
      </c>
      <c r="C378" t="s">
        <v>4421</v>
      </c>
      <c r="D378" t="s">
        <v>4423</v>
      </c>
    </row>
    <row r="379" spans="2:4" ht="12.75">
      <c r="B379" t="s">
        <v>3050</v>
      </c>
      <c r="C379" t="s">
        <v>3049</v>
      </c>
      <c r="D379" t="s">
        <v>3051</v>
      </c>
    </row>
    <row r="380" spans="2:4" ht="12.75">
      <c r="B380" t="s">
        <v>1312</v>
      </c>
      <c r="C380" t="s">
        <v>1311</v>
      </c>
      <c r="D380" t="s">
        <v>1313</v>
      </c>
    </row>
    <row r="381" spans="2:4" ht="12.75">
      <c r="B381" t="s">
        <v>3032</v>
      </c>
      <c r="C381" t="s">
        <v>3031</v>
      </c>
      <c r="D381" t="s">
        <v>3033</v>
      </c>
    </row>
    <row r="382" spans="2:4" ht="12.75">
      <c r="B382" t="s">
        <v>2041</v>
      </c>
      <c r="C382" t="s">
        <v>2040</v>
      </c>
      <c r="D382" t="s">
        <v>2042</v>
      </c>
    </row>
    <row r="383" spans="2:4" ht="12.75">
      <c r="B383" t="s">
        <v>4404</v>
      </c>
      <c r="C383" t="s">
        <v>4403</v>
      </c>
      <c r="D383" t="s">
        <v>4405</v>
      </c>
    </row>
    <row r="384" spans="2:4" ht="12.75">
      <c r="B384" t="s">
        <v>4392</v>
      </c>
      <c r="C384" t="s">
        <v>4391</v>
      </c>
      <c r="D384" t="s">
        <v>4393</v>
      </c>
    </row>
    <row r="385" spans="2:4" ht="12.75">
      <c r="B385" t="s">
        <v>4517</v>
      </c>
      <c r="C385" t="s">
        <v>4516</v>
      </c>
      <c r="D385" t="s">
        <v>4518</v>
      </c>
    </row>
    <row r="386" spans="2:4" ht="12.75">
      <c r="B386" t="s">
        <v>4328</v>
      </c>
      <c r="C386" t="s">
        <v>4327</v>
      </c>
      <c r="D386" t="s">
        <v>4329</v>
      </c>
    </row>
    <row r="387" spans="2:4" ht="12.75">
      <c r="B387" t="s">
        <v>4308</v>
      </c>
      <c r="C387" t="s">
        <v>4307</v>
      </c>
      <c r="D387" t="s">
        <v>4309</v>
      </c>
    </row>
    <row r="388" spans="2:4" ht="12.75">
      <c r="B388" t="s">
        <v>4317</v>
      </c>
      <c r="C388" t="s">
        <v>4316</v>
      </c>
      <c r="D388" t="s">
        <v>4318</v>
      </c>
    </row>
    <row r="389" spans="2:4" ht="12.75">
      <c r="B389" t="s">
        <v>4325</v>
      </c>
      <c r="C389" t="s">
        <v>4324</v>
      </c>
      <c r="D389" t="s">
        <v>4326</v>
      </c>
    </row>
    <row r="390" spans="2:4" ht="12.75">
      <c r="B390" t="s">
        <v>4370</v>
      </c>
      <c r="C390" t="s">
        <v>4369</v>
      </c>
      <c r="D390" t="s">
        <v>4371</v>
      </c>
    </row>
    <row r="391" spans="2:4" ht="12.75">
      <c r="B391" t="s">
        <v>4526</v>
      </c>
      <c r="C391" t="s">
        <v>4525</v>
      </c>
      <c r="D391" t="s">
        <v>4527</v>
      </c>
    </row>
    <row r="392" spans="2:4" ht="12.75">
      <c r="B392" t="s">
        <v>4541</v>
      </c>
      <c r="C392" t="s">
        <v>4540</v>
      </c>
      <c r="D392" t="s">
        <v>4542</v>
      </c>
    </row>
    <row r="393" spans="2:4" ht="12.75">
      <c r="B393" t="s">
        <v>4278</v>
      </c>
      <c r="C393" t="s">
        <v>4277</v>
      </c>
      <c r="D393" t="s">
        <v>4279</v>
      </c>
    </row>
    <row r="394" spans="2:4" ht="12.75">
      <c r="B394" t="s">
        <v>4287</v>
      </c>
      <c r="C394" t="s">
        <v>4286</v>
      </c>
      <c r="D394" t="s">
        <v>4288</v>
      </c>
    </row>
    <row r="395" spans="2:4" ht="12.75">
      <c r="B395" t="s">
        <v>4401</v>
      </c>
      <c r="C395" t="s">
        <v>4400</v>
      </c>
      <c r="D395" t="s">
        <v>4402</v>
      </c>
    </row>
    <row r="396" spans="2:4" ht="12.75">
      <c r="B396" t="s">
        <v>4398</v>
      </c>
      <c r="C396" t="s">
        <v>4397</v>
      </c>
      <c r="D396" t="s">
        <v>4399</v>
      </c>
    </row>
    <row r="397" spans="2:4" ht="12.75">
      <c r="B397" t="s">
        <v>2134</v>
      </c>
      <c r="C397" t="s">
        <v>2133</v>
      </c>
      <c r="D397" t="s">
        <v>2135</v>
      </c>
    </row>
    <row r="398" spans="2:4" ht="12.75">
      <c r="B398" t="s">
        <v>2131</v>
      </c>
      <c r="C398" t="s">
        <v>2130</v>
      </c>
      <c r="D398" t="s">
        <v>2132</v>
      </c>
    </row>
    <row r="399" spans="2:4" ht="12.75">
      <c r="B399" t="s">
        <v>4389</v>
      </c>
      <c r="C399" t="s">
        <v>4388</v>
      </c>
      <c r="D399" t="s">
        <v>4390</v>
      </c>
    </row>
    <row r="400" spans="2:4" ht="12.75">
      <c r="B400" t="s">
        <v>4272</v>
      </c>
      <c r="C400" t="s">
        <v>4271</v>
      </c>
      <c r="D400" t="s">
        <v>4273</v>
      </c>
    </row>
    <row r="401" spans="2:4" ht="12.75">
      <c r="B401" t="s">
        <v>4419</v>
      </c>
      <c r="C401" t="s">
        <v>4418</v>
      </c>
      <c r="D401" t="s">
        <v>4420</v>
      </c>
    </row>
    <row r="402" spans="2:4" ht="12.75">
      <c r="B402" t="s">
        <v>978</v>
      </c>
      <c r="C402" t="s">
        <v>979</v>
      </c>
      <c r="D402" t="s">
        <v>4509</v>
      </c>
    </row>
    <row r="403" spans="2:4" ht="12.75">
      <c r="B403" t="s">
        <v>1989</v>
      </c>
      <c r="C403" t="s">
        <v>3975</v>
      </c>
      <c r="D403" t="s">
        <v>1990</v>
      </c>
    </row>
    <row r="404" spans="2:4" ht="12.75">
      <c r="B404" t="s">
        <v>2065</v>
      </c>
      <c r="C404" t="s">
        <v>2064</v>
      </c>
      <c r="D404" t="s">
        <v>2066</v>
      </c>
    </row>
    <row r="405" spans="2:4" ht="12.75">
      <c r="B405" t="s">
        <v>2077</v>
      </c>
      <c r="C405" t="s">
        <v>2076</v>
      </c>
      <c r="D405" t="s">
        <v>2078</v>
      </c>
    </row>
    <row r="406" spans="2:4" ht="12.75">
      <c r="B406" t="s">
        <v>2122</v>
      </c>
      <c r="C406" t="s">
        <v>2121</v>
      </c>
      <c r="D406" t="s">
        <v>2123</v>
      </c>
    </row>
    <row r="407" spans="2:4" ht="12.75">
      <c r="B407" t="s">
        <v>4355</v>
      </c>
      <c r="C407" t="s">
        <v>4354</v>
      </c>
      <c r="D407" t="s">
        <v>4356</v>
      </c>
    </row>
    <row r="408" spans="2:4" ht="12.75">
      <c r="B408" t="s">
        <v>4337</v>
      </c>
      <c r="C408" t="s">
        <v>4336</v>
      </c>
      <c r="D408" t="s">
        <v>4338</v>
      </c>
    </row>
    <row r="409" spans="2:4" ht="12.75">
      <c r="B409" t="s">
        <v>4352</v>
      </c>
      <c r="C409" t="s">
        <v>4351</v>
      </c>
      <c r="D409" t="s">
        <v>4353</v>
      </c>
    </row>
    <row r="410" spans="2:4" ht="12.75">
      <c r="B410" t="s">
        <v>4334</v>
      </c>
      <c r="C410" t="s">
        <v>4333</v>
      </c>
      <c r="D410" t="s">
        <v>4335</v>
      </c>
    </row>
    <row r="411" spans="2:4" ht="12.75">
      <c r="B411" t="s">
        <v>4378</v>
      </c>
      <c r="C411" t="s">
        <v>4377</v>
      </c>
      <c r="D411" t="s">
        <v>4379</v>
      </c>
    </row>
    <row r="412" spans="2:4" ht="12.75">
      <c r="B412" t="s">
        <v>4320</v>
      </c>
      <c r="C412" t="s">
        <v>4319</v>
      </c>
      <c r="D412" t="s">
        <v>980</v>
      </c>
    </row>
    <row r="413" spans="2:4" ht="12.75">
      <c r="B413" t="s">
        <v>2098</v>
      </c>
      <c r="C413" t="s">
        <v>2097</v>
      </c>
      <c r="D413" t="s">
        <v>2099</v>
      </c>
    </row>
    <row r="414" spans="2:4" ht="12.75">
      <c r="B414" t="s">
        <v>2104</v>
      </c>
      <c r="C414" t="s">
        <v>2103</v>
      </c>
      <c r="D414" t="s">
        <v>2105</v>
      </c>
    </row>
    <row r="415" spans="2:4" ht="12.75">
      <c r="B415" t="s">
        <v>4364</v>
      </c>
      <c r="C415" t="s">
        <v>4363</v>
      </c>
      <c r="D415" t="s">
        <v>4365</v>
      </c>
    </row>
    <row r="416" spans="2:4" ht="12.75">
      <c r="B416" t="s">
        <v>4252</v>
      </c>
      <c r="C416" t="s">
        <v>4251</v>
      </c>
      <c r="D416" t="s">
        <v>4253</v>
      </c>
    </row>
    <row r="417" spans="2:4" ht="12.75">
      <c r="B417" t="s">
        <v>4260</v>
      </c>
      <c r="C417" t="s">
        <v>4259</v>
      </c>
      <c r="D417" t="s">
        <v>4261</v>
      </c>
    </row>
    <row r="418" spans="2:4" ht="12.75">
      <c r="B418" t="s">
        <v>4225</v>
      </c>
      <c r="C418" t="s">
        <v>4224</v>
      </c>
      <c r="D418" t="s">
        <v>4226</v>
      </c>
    </row>
    <row r="419" spans="2:4" ht="12.75">
      <c r="B419" t="s">
        <v>2957</v>
      </c>
      <c r="C419" t="s">
        <v>2956</v>
      </c>
      <c r="D419" t="s">
        <v>2958</v>
      </c>
    </row>
    <row r="420" spans="2:4" ht="12.75">
      <c r="B420" t="s">
        <v>981</v>
      </c>
      <c r="C420" t="s">
        <v>982</v>
      </c>
      <c r="D420" t="s">
        <v>983</v>
      </c>
    </row>
    <row r="421" spans="2:4" ht="12.75">
      <c r="B421" t="s">
        <v>4386</v>
      </c>
      <c r="C421" t="s">
        <v>4385</v>
      </c>
      <c r="D421" t="s">
        <v>4387</v>
      </c>
    </row>
    <row r="422" spans="2:4" ht="12.75">
      <c r="B422" t="s">
        <v>4299</v>
      </c>
      <c r="C422" t="s">
        <v>4298</v>
      </c>
      <c r="D422" t="s">
        <v>4300</v>
      </c>
    </row>
    <row r="423" spans="2:4" ht="12.75">
      <c r="B423" t="s">
        <v>4331</v>
      </c>
      <c r="C423" t="s">
        <v>4330</v>
      </c>
      <c r="D423" t="s">
        <v>4332</v>
      </c>
    </row>
    <row r="424" spans="2:4" ht="12.75">
      <c r="B424" t="s">
        <v>4249</v>
      </c>
      <c r="C424" t="s">
        <v>4248</v>
      </c>
      <c r="D424" t="s">
        <v>4250</v>
      </c>
    </row>
    <row r="425" spans="2:4" ht="12.75">
      <c r="B425" t="s">
        <v>4293</v>
      </c>
      <c r="C425" t="s">
        <v>4292</v>
      </c>
      <c r="D425" t="s">
        <v>4294</v>
      </c>
    </row>
    <row r="426" spans="2:4" ht="12.75">
      <c r="B426" t="s">
        <v>4302</v>
      </c>
      <c r="C426" t="s">
        <v>4301</v>
      </c>
      <c r="D426" t="s">
        <v>4303</v>
      </c>
    </row>
    <row r="427" spans="2:4" ht="12.75">
      <c r="B427" t="s">
        <v>4395</v>
      </c>
      <c r="C427" t="s">
        <v>4394</v>
      </c>
      <c r="D427" t="s">
        <v>4396</v>
      </c>
    </row>
    <row r="428" spans="2:4" ht="12.75">
      <c r="B428" t="s">
        <v>4416</v>
      </c>
      <c r="C428" t="s">
        <v>4415</v>
      </c>
      <c r="D428" t="s">
        <v>4417</v>
      </c>
    </row>
    <row r="429" spans="2:4" ht="12.75">
      <c r="B429" t="s">
        <v>2013</v>
      </c>
      <c r="C429" t="s">
        <v>2012</v>
      </c>
      <c r="D429" t="s">
        <v>984</v>
      </c>
    </row>
    <row r="430" spans="2:4" ht="12.75">
      <c r="B430" t="s">
        <v>2128</v>
      </c>
      <c r="C430" t="s">
        <v>2127</v>
      </c>
      <c r="D430" t="s">
        <v>2129</v>
      </c>
    </row>
    <row r="431" spans="2:4" ht="12.75">
      <c r="B431" t="s">
        <v>2053</v>
      </c>
      <c r="C431" t="s">
        <v>2052</v>
      </c>
      <c r="D431" t="s">
        <v>2054</v>
      </c>
    </row>
    <row r="432" spans="2:4" ht="12.75">
      <c r="B432" t="s">
        <v>4281</v>
      </c>
      <c r="C432" t="s">
        <v>4280</v>
      </c>
      <c r="D432" t="s">
        <v>4282</v>
      </c>
    </row>
    <row r="433" spans="2:4" ht="12.75">
      <c r="B433" t="s">
        <v>4373</v>
      </c>
      <c r="C433" t="s">
        <v>4372</v>
      </c>
      <c r="D433" t="s">
        <v>4374</v>
      </c>
    </row>
    <row r="434" spans="2:4" ht="12.75">
      <c r="B434" t="s">
        <v>4381</v>
      </c>
      <c r="C434" t="s">
        <v>4380</v>
      </c>
      <c r="D434" t="s">
        <v>985</v>
      </c>
    </row>
    <row r="435" spans="2:4" ht="12.75">
      <c r="B435" t="s">
        <v>4361</v>
      </c>
      <c r="C435" t="s">
        <v>4360</v>
      </c>
      <c r="D435" t="s">
        <v>4362</v>
      </c>
    </row>
    <row r="436" spans="2:4" ht="12.75">
      <c r="B436" t="s">
        <v>2001</v>
      </c>
      <c r="C436" t="s">
        <v>2000</v>
      </c>
      <c r="D436" t="s">
        <v>2002</v>
      </c>
    </row>
    <row r="437" spans="2:4" ht="12.75">
      <c r="B437" t="s">
        <v>2029</v>
      </c>
      <c r="C437" t="s">
        <v>2028</v>
      </c>
      <c r="D437" t="s">
        <v>2030</v>
      </c>
    </row>
    <row r="438" spans="2:4" ht="12.75">
      <c r="B438" t="s">
        <v>4290</v>
      </c>
      <c r="C438" t="s">
        <v>4289</v>
      </c>
      <c r="D438" t="s">
        <v>4291</v>
      </c>
    </row>
    <row r="439" spans="2:4" ht="12.75">
      <c r="B439" t="s">
        <v>4269</v>
      </c>
      <c r="C439" t="s">
        <v>4268</v>
      </c>
      <c r="D439" t="s">
        <v>4270</v>
      </c>
    </row>
    <row r="440" spans="2:4" ht="12.75">
      <c r="B440" t="s">
        <v>4258</v>
      </c>
      <c r="C440" t="s">
        <v>4257</v>
      </c>
      <c r="D440" t="s">
        <v>986</v>
      </c>
    </row>
    <row r="441" spans="2:4" ht="12.75">
      <c r="B441" t="s">
        <v>987</v>
      </c>
      <c r="C441" t="s">
        <v>988</v>
      </c>
      <c r="D441" t="s">
        <v>989</v>
      </c>
    </row>
    <row r="442" spans="2:4" ht="12.75">
      <c r="B442" t="s">
        <v>990</v>
      </c>
      <c r="C442" t="s">
        <v>991</v>
      </c>
      <c r="D442" t="s">
        <v>992</v>
      </c>
    </row>
    <row r="443" spans="2:4" ht="12.75">
      <c r="B443" t="s">
        <v>4266</v>
      </c>
      <c r="C443" t="s">
        <v>4265</v>
      </c>
      <c r="D443" t="s">
        <v>4267</v>
      </c>
    </row>
    <row r="444" spans="2:4" ht="12.75">
      <c r="B444" t="s">
        <v>2978</v>
      </c>
      <c r="C444" t="s">
        <v>2977</v>
      </c>
      <c r="D444" t="s">
        <v>2979</v>
      </c>
    </row>
    <row r="445" spans="2:4" ht="12.75">
      <c r="B445" t="s">
        <v>993</v>
      </c>
      <c r="C445" t="s">
        <v>994</v>
      </c>
      <c r="D445" t="s">
        <v>995</v>
      </c>
    </row>
    <row r="446" spans="2:4" ht="12.75">
      <c r="B446" t="s">
        <v>996</v>
      </c>
      <c r="C446" t="s">
        <v>997</v>
      </c>
      <c r="D446" t="s">
        <v>998</v>
      </c>
    </row>
    <row r="447" spans="2:4" ht="12.75">
      <c r="B447" t="s">
        <v>999</v>
      </c>
      <c r="C447" t="s">
        <v>1000</v>
      </c>
      <c r="D447" t="s">
        <v>1001</v>
      </c>
    </row>
    <row r="448" spans="2:4" ht="12.75">
      <c r="B448" t="s">
        <v>4383</v>
      </c>
      <c r="C448" t="s">
        <v>4382</v>
      </c>
      <c r="D448" t="s">
        <v>4384</v>
      </c>
    </row>
    <row r="449" spans="2:4" ht="12.75">
      <c r="B449" t="s">
        <v>2143</v>
      </c>
      <c r="C449" t="s">
        <v>2142</v>
      </c>
      <c r="D449" t="s">
        <v>2144</v>
      </c>
    </row>
    <row r="450" spans="2:4" ht="12.75">
      <c r="B450" t="s">
        <v>1002</v>
      </c>
      <c r="C450" t="s">
        <v>1003</v>
      </c>
      <c r="D450" t="s">
        <v>1004</v>
      </c>
    </row>
    <row r="451" spans="2:4" ht="12.75">
      <c r="B451" t="s">
        <v>1005</v>
      </c>
      <c r="C451" t="s">
        <v>1006</v>
      </c>
      <c r="D451" t="s">
        <v>1007</v>
      </c>
    </row>
    <row r="452" spans="2:4" ht="12.75">
      <c r="B452" t="s">
        <v>2146</v>
      </c>
      <c r="C452" t="s">
        <v>2145</v>
      </c>
      <c r="D452" t="s">
        <v>2147</v>
      </c>
    </row>
    <row r="453" spans="2:4" ht="12.75">
      <c r="B453" t="s">
        <v>4467</v>
      </c>
      <c r="C453" t="s">
        <v>4466</v>
      </c>
      <c r="D453" t="s">
        <v>4468</v>
      </c>
    </row>
    <row r="454" spans="2:4" ht="12.75">
      <c r="B454" t="s">
        <v>1904</v>
      </c>
      <c r="C454" t="s">
        <v>1903</v>
      </c>
      <c r="D454" t="s">
        <v>1905</v>
      </c>
    </row>
    <row r="455" spans="2:4" ht="12.75">
      <c r="B455" t="s">
        <v>778</v>
      </c>
      <c r="C455" t="s">
        <v>777</v>
      </c>
      <c r="D455" t="s">
        <v>4012</v>
      </c>
    </row>
    <row r="456" spans="2:4" ht="12.75">
      <c r="B456" t="s">
        <v>4446</v>
      </c>
      <c r="C456" t="s">
        <v>4445</v>
      </c>
      <c r="D456" t="s">
        <v>4447</v>
      </c>
    </row>
    <row r="457" spans="2:4" ht="12.75">
      <c r="B457" t="s">
        <v>4449</v>
      </c>
      <c r="C457" t="s">
        <v>4448</v>
      </c>
      <c r="D457" t="s">
        <v>4450</v>
      </c>
    </row>
    <row r="458" spans="2:4" ht="12.75">
      <c r="B458" t="s">
        <v>4437</v>
      </c>
      <c r="C458" t="s">
        <v>4436</v>
      </c>
      <c r="D458" t="s">
        <v>4438</v>
      </c>
    </row>
    <row r="459" spans="2:4" ht="12.75">
      <c r="B459" t="s">
        <v>4514</v>
      </c>
      <c r="C459" t="s">
        <v>4513</v>
      </c>
      <c r="D459" t="s">
        <v>4515</v>
      </c>
    </row>
    <row r="460" spans="2:4" ht="12.75">
      <c r="B460" t="s">
        <v>4511</v>
      </c>
      <c r="C460" t="s">
        <v>4510</v>
      </c>
      <c r="D460" t="s">
        <v>4512</v>
      </c>
    </row>
    <row r="461" spans="2:4" ht="12.75">
      <c r="B461" t="s">
        <v>4490</v>
      </c>
      <c r="C461" t="s">
        <v>4489</v>
      </c>
      <c r="D461" t="s">
        <v>4491</v>
      </c>
    </row>
    <row r="462" spans="2:4" ht="12.75">
      <c r="B462" t="s">
        <v>1321</v>
      </c>
      <c r="C462" t="s">
        <v>1320</v>
      </c>
      <c r="D462" t="s">
        <v>1322</v>
      </c>
    </row>
    <row r="463" spans="2:4" ht="12.75">
      <c r="B463" t="s">
        <v>3026</v>
      </c>
      <c r="C463" t="s">
        <v>3025</v>
      </c>
      <c r="D463" t="s">
        <v>3027</v>
      </c>
    </row>
    <row r="464" spans="2:4" ht="12.75">
      <c r="B464" t="s">
        <v>4425</v>
      </c>
      <c r="C464" t="s">
        <v>4424</v>
      </c>
      <c r="D464" t="s">
        <v>4426</v>
      </c>
    </row>
    <row r="465" spans="2:4" ht="12.75">
      <c r="B465" t="s">
        <v>2981</v>
      </c>
      <c r="C465" t="s">
        <v>2980</v>
      </c>
      <c r="D465" t="s">
        <v>2982</v>
      </c>
    </row>
    <row r="466" spans="2:4" ht="12.75">
      <c r="B466" t="s">
        <v>2963</v>
      </c>
      <c r="C466" t="s">
        <v>2962</v>
      </c>
      <c r="D466" t="s">
        <v>2964</v>
      </c>
    </row>
    <row r="467" spans="2:4" ht="12.75">
      <c r="B467" t="s">
        <v>2152</v>
      </c>
      <c r="C467" t="s">
        <v>2151</v>
      </c>
      <c r="D467" t="s">
        <v>2153</v>
      </c>
    </row>
    <row r="468" spans="2:4" ht="12.75">
      <c r="B468" t="s">
        <v>4428</v>
      </c>
      <c r="C468" t="s">
        <v>4427</v>
      </c>
      <c r="D468" t="s">
        <v>4429</v>
      </c>
    </row>
    <row r="469" spans="2:4" ht="12.75">
      <c r="B469" t="s">
        <v>4431</v>
      </c>
      <c r="C469" t="s">
        <v>4430</v>
      </c>
      <c r="D469" t="s">
        <v>4432</v>
      </c>
    </row>
    <row r="470" spans="2:4" ht="12.75">
      <c r="B470" t="s">
        <v>3038</v>
      </c>
      <c r="C470" t="s">
        <v>3037</v>
      </c>
      <c r="D470" t="s">
        <v>3039</v>
      </c>
    </row>
    <row r="471" spans="2:4" ht="12.75">
      <c r="B471" t="s">
        <v>3017</v>
      </c>
      <c r="C471" t="s">
        <v>3016</v>
      </c>
      <c r="D471" t="s">
        <v>3018</v>
      </c>
    </row>
    <row r="472" spans="2:4" ht="12.75">
      <c r="B472" t="s">
        <v>3041</v>
      </c>
      <c r="C472" t="s">
        <v>3040</v>
      </c>
      <c r="D472" t="s">
        <v>3042</v>
      </c>
    </row>
    <row r="473" spans="2:4" ht="12.75">
      <c r="B473" t="s">
        <v>1315</v>
      </c>
      <c r="C473" t="s">
        <v>1314</v>
      </c>
      <c r="D473" t="s">
        <v>1316</v>
      </c>
    </row>
    <row r="474" spans="2:4" ht="12.75">
      <c r="B474" t="s">
        <v>3044</v>
      </c>
      <c r="C474" t="s">
        <v>3043</v>
      </c>
      <c r="D474" t="s">
        <v>3045</v>
      </c>
    </row>
    <row r="475" spans="2:4" ht="12.75">
      <c r="B475" t="s">
        <v>2984</v>
      </c>
      <c r="C475" t="s">
        <v>2983</v>
      </c>
      <c r="D475" t="s">
        <v>2985</v>
      </c>
    </row>
    <row r="476" spans="2:4" ht="12.75">
      <c r="B476" t="s">
        <v>3011</v>
      </c>
      <c r="C476" t="s">
        <v>3010</v>
      </c>
      <c r="D476" t="s">
        <v>3012</v>
      </c>
    </row>
    <row r="477" spans="2:4" ht="12.75">
      <c r="B477" t="s">
        <v>2972</v>
      </c>
      <c r="C477" t="s">
        <v>2971</v>
      </c>
      <c r="D477" t="s">
        <v>2973</v>
      </c>
    </row>
    <row r="478" spans="2:4" ht="12.75">
      <c r="B478" t="s">
        <v>3053</v>
      </c>
      <c r="C478" t="s">
        <v>3052</v>
      </c>
      <c r="D478" t="s">
        <v>3054</v>
      </c>
    </row>
    <row r="479" spans="2:4" ht="12.75">
      <c r="B479" t="s">
        <v>4502</v>
      </c>
      <c r="C479" t="s">
        <v>4501</v>
      </c>
      <c r="D479" t="s">
        <v>4503</v>
      </c>
    </row>
    <row r="480" spans="2:4" ht="12.75">
      <c r="B480" t="s">
        <v>2999</v>
      </c>
      <c r="C480" t="s">
        <v>2998</v>
      </c>
      <c r="D480" t="s">
        <v>3000</v>
      </c>
    </row>
    <row r="481" spans="2:4" ht="12.75">
      <c r="B481" t="s">
        <v>4443</v>
      </c>
      <c r="C481" t="s">
        <v>4442</v>
      </c>
      <c r="D481" t="s">
        <v>4444</v>
      </c>
    </row>
    <row r="482" spans="2:4" ht="12.75">
      <c r="B482" t="s">
        <v>4440</v>
      </c>
      <c r="C482" t="s">
        <v>4439</v>
      </c>
      <c r="D482" t="s">
        <v>4441</v>
      </c>
    </row>
    <row r="483" spans="2:4" ht="12.75">
      <c r="B483" t="s">
        <v>3757</v>
      </c>
      <c r="C483" t="s">
        <v>3756</v>
      </c>
      <c r="D483" t="s">
        <v>1008</v>
      </c>
    </row>
    <row r="484" spans="2:4" ht="12.75">
      <c r="B484" t="s">
        <v>2158</v>
      </c>
      <c r="C484" t="s">
        <v>2157</v>
      </c>
      <c r="D484" t="s">
        <v>2159</v>
      </c>
    </row>
    <row r="485" spans="2:4" ht="12.75">
      <c r="B485" t="s">
        <v>1009</v>
      </c>
      <c r="C485" t="s">
        <v>1010</v>
      </c>
      <c r="D485" t="s">
        <v>1011</v>
      </c>
    </row>
    <row r="486" spans="2:4" ht="12.75">
      <c r="B486" t="s">
        <v>1012</v>
      </c>
      <c r="C486" t="s">
        <v>1013</v>
      </c>
      <c r="D486" t="s">
        <v>1014</v>
      </c>
    </row>
    <row r="487" spans="2:4" ht="12.75">
      <c r="B487" t="s">
        <v>1015</v>
      </c>
      <c r="C487" t="s">
        <v>1016</v>
      </c>
      <c r="D487" t="s">
        <v>1017</v>
      </c>
    </row>
    <row r="488" spans="2:4" ht="12.75">
      <c r="B488" t="s">
        <v>1018</v>
      </c>
      <c r="C488" t="s">
        <v>1019</v>
      </c>
      <c r="D488" t="s">
        <v>1020</v>
      </c>
    </row>
    <row r="489" spans="2:4" ht="12.75">
      <c r="B489" t="s">
        <v>2092</v>
      </c>
      <c r="C489" t="s">
        <v>2091</v>
      </c>
      <c r="D489" t="s">
        <v>2093</v>
      </c>
    </row>
    <row r="490" spans="2:4" ht="12.75">
      <c r="B490" t="s">
        <v>1021</v>
      </c>
      <c r="C490" t="s">
        <v>1022</v>
      </c>
      <c r="D490" t="s">
        <v>1023</v>
      </c>
    </row>
    <row r="491" spans="2:4" ht="12.75">
      <c r="B491" t="s">
        <v>1024</v>
      </c>
      <c r="C491" t="s">
        <v>1025</v>
      </c>
      <c r="D491" t="s">
        <v>1026</v>
      </c>
    </row>
    <row r="492" spans="2:4" ht="12.75">
      <c r="B492" t="s">
        <v>1027</v>
      </c>
      <c r="C492" t="s">
        <v>1028</v>
      </c>
      <c r="D492" t="s">
        <v>1029</v>
      </c>
    </row>
    <row r="493" spans="2:4" ht="12.75">
      <c r="B493" t="s">
        <v>1030</v>
      </c>
      <c r="C493" t="s">
        <v>1031</v>
      </c>
      <c r="D493" t="s">
        <v>1032</v>
      </c>
    </row>
    <row r="494" spans="2:4" ht="12.75">
      <c r="B494" t="s">
        <v>1033</v>
      </c>
      <c r="C494" t="s">
        <v>1034</v>
      </c>
      <c r="D494" t="s">
        <v>1035</v>
      </c>
    </row>
    <row r="495" spans="2:4" ht="12.75">
      <c r="B495" t="s">
        <v>1036</v>
      </c>
      <c r="C495" t="s">
        <v>1037</v>
      </c>
      <c r="D495" t="s">
        <v>1038</v>
      </c>
    </row>
    <row r="496" spans="2:4" ht="12.75">
      <c r="B496" t="s">
        <v>1039</v>
      </c>
      <c r="C496" t="s">
        <v>1040</v>
      </c>
      <c r="D496" t="s">
        <v>1041</v>
      </c>
    </row>
    <row r="497" spans="2:4" ht="12.75">
      <c r="B497" t="s">
        <v>2608</v>
      </c>
      <c r="C497" t="s">
        <v>2606</v>
      </c>
      <c r="D497" t="s">
        <v>2607</v>
      </c>
    </row>
    <row r="498" spans="2:4" ht="12.75">
      <c r="B498" t="s">
        <v>1042</v>
      </c>
      <c r="C498" t="s">
        <v>1043</v>
      </c>
      <c r="D498" t="s">
        <v>1044</v>
      </c>
    </row>
    <row r="499" spans="2:4" ht="12.75">
      <c r="B499" t="s">
        <v>1045</v>
      </c>
      <c r="C499" t="s">
        <v>1046</v>
      </c>
      <c r="D499" t="s">
        <v>1047</v>
      </c>
    </row>
    <row r="500" spans="2:4" ht="12.75">
      <c r="B500" t="s">
        <v>1048</v>
      </c>
      <c r="C500" t="s">
        <v>1049</v>
      </c>
      <c r="D500" t="s">
        <v>1050</v>
      </c>
    </row>
    <row r="501" spans="2:4" ht="12.75">
      <c r="B501" t="s">
        <v>1051</v>
      </c>
      <c r="C501" t="s">
        <v>1052</v>
      </c>
      <c r="D501" t="s">
        <v>1053</v>
      </c>
    </row>
    <row r="502" spans="2:4" ht="12.75">
      <c r="B502" t="s">
        <v>1054</v>
      </c>
      <c r="C502" t="s">
        <v>1055</v>
      </c>
      <c r="D502" t="s">
        <v>1056</v>
      </c>
    </row>
    <row r="503" spans="2:4" ht="12.75">
      <c r="B503" t="s">
        <v>1057</v>
      </c>
      <c r="C503" t="s">
        <v>1058</v>
      </c>
      <c r="D503" t="s">
        <v>1059</v>
      </c>
    </row>
    <row r="504" spans="2:4" ht="12.75">
      <c r="B504" t="s">
        <v>1060</v>
      </c>
      <c r="C504" t="s">
        <v>1061</v>
      </c>
      <c r="D504" t="s">
        <v>1062</v>
      </c>
    </row>
    <row r="505" spans="2:4" ht="12.75">
      <c r="B505" t="s">
        <v>1063</v>
      </c>
      <c r="C505" t="s">
        <v>1064</v>
      </c>
      <c r="D505" t="s">
        <v>1065</v>
      </c>
    </row>
    <row r="506" spans="2:4" ht="12.75">
      <c r="B506" t="s">
        <v>1066</v>
      </c>
      <c r="C506" t="s">
        <v>1067</v>
      </c>
      <c r="D506" t="s">
        <v>1068</v>
      </c>
    </row>
    <row r="507" spans="2:4" ht="12.75">
      <c r="B507" t="s">
        <v>1069</v>
      </c>
      <c r="C507" t="s">
        <v>1070</v>
      </c>
      <c r="D507" t="s">
        <v>1071</v>
      </c>
    </row>
    <row r="508" spans="2:4" ht="12.75">
      <c r="B508" t="s">
        <v>1072</v>
      </c>
      <c r="C508" t="s">
        <v>1073</v>
      </c>
      <c r="D508" t="s">
        <v>1074</v>
      </c>
    </row>
    <row r="509" spans="2:4" ht="12.75">
      <c r="B509" t="s">
        <v>1075</v>
      </c>
      <c r="C509" t="s">
        <v>1076</v>
      </c>
      <c r="D509" t="s">
        <v>1077</v>
      </c>
    </row>
    <row r="510" spans="2:4" ht="12.75">
      <c r="B510" t="s">
        <v>1078</v>
      </c>
      <c r="C510" t="s">
        <v>1079</v>
      </c>
      <c r="D510" t="s">
        <v>1080</v>
      </c>
    </row>
    <row r="511" spans="2:4" ht="12.75">
      <c r="B511" t="s">
        <v>1081</v>
      </c>
      <c r="C511" t="s">
        <v>1082</v>
      </c>
      <c r="D511" t="s">
        <v>1083</v>
      </c>
    </row>
    <row r="512" spans="2:4" ht="12.75">
      <c r="B512" t="s">
        <v>1084</v>
      </c>
      <c r="C512" t="s">
        <v>1085</v>
      </c>
      <c r="D512" t="s">
        <v>1086</v>
      </c>
    </row>
    <row r="513" spans="2:4" ht="12.75">
      <c r="B513" t="s">
        <v>1087</v>
      </c>
      <c r="C513" t="s">
        <v>1088</v>
      </c>
      <c r="D513" t="s">
        <v>1089</v>
      </c>
    </row>
    <row r="514" spans="2:4" ht="12.75">
      <c r="B514" t="s">
        <v>1090</v>
      </c>
      <c r="C514" t="s">
        <v>1091</v>
      </c>
      <c r="D514" t="s">
        <v>1092</v>
      </c>
    </row>
    <row r="515" spans="2:4" ht="12.75">
      <c r="B515" t="s">
        <v>1093</v>
      </c>
      <c r="C515" t="s">
        <v>1094</v>
      </c>
      <c r="D515" t="s">
        <v>1095</v>
      </c>
    </row>
    <row r="516" spans="2:4" ht="12.75">
      <c r="B516" t="s">
        <v>1096</v>
      </c>
      <c r="C516" t="s">
        <v>1097</v>
      </c>
      <c r="D516" t="s">
        <v>1098</v>
      </c>
    </row>
    <row r="517" spans="2:4" ht="12.75">
      <c r="B517" t="s">
        <v>1099</v>
      </c>
      <c r="C517" t="s">
        <v>1100</v>
      </c>
      <c r="D517" t="s">
        <v>1101</v>
      </c>
    </row>
    <row r="518" spans="2:4" ht="12.75">
      <c r="B518" t="s">
        <v>1102</v>
      </c>
      <c r="C518" t="s">
        <v>1103</v>
      </c>
      <c r="D518" t="s">
        <v>1104</v>
      </c>
    </row>
    <row r="519" spans="2:4" ht="12.75">
      <c r="B519" t="s">
        <v>1105</v>
      </c>
      <c r="C519" t="s">
        <v>1106</v>
      </c>
      <c r="D519" t="s">
        <v>1107</v>
      </c>
    </row>
    <row r="520" spans="2:4" ht="12.75">
      <c r="B520" t="s">
        <v>1108</v>
      </c>
      <c r="C520" t="s">
        <v>1109</v>
      </c>
      <c r="D520" t="s">
        <v>1110</v>
      </c>
    </row>
    <row r="521" spans="2:4" ht="12.75">
      <c r="B521" t="s">
        <v>1111</v>
      </c>
      <c r="C521" t="s">
        <v>1112</v>
      </c>
      <c r="D521" t="s">
        <v>1113</v>
      </c>
    </row>
    <row r="522" spans="2:4" ht="12.75">
      <c r="B522" t="s">
        <v>1114</v>
      </c>
      <c r="C522" t="s">
        <v>1115</v>
      </c>
      <c r="D522" t="s">
        <v>1116</v>
      </c>
    </row>
    <row r="523" spans="2:4" ht="12.75">
      <c r="B523" t="s">
        <v>1117</v>
      </c>
      <c r="C523" t="s">
        <v>1118</v>
      </c>
      <c r="D523" t="s">
        <v>1119</v>
      </c>
    </row>
    <row r="524" spans="2:4" ht="12.75">
      <c r="B524" t="s">
        <v>1120</v>
      </c>
      <c r="C524" t="s">
        <v>1121</v>
      </c>
      <c r="D524" t="s">
        <v>1122</v>
      </c>
    </row>
    <row r="525" spans="2:4" ht="12.75">
      <c r="B525" t="s">
        <v>1123</v>
      </c>
      <c r="C525" t="s">
        <v>1124</v>
      </c>
      <c r="D525" t="s">
        <v>1125</v>
      </c>
    </row>
    <row r="526" spans="2:4" ht="12.75">
      <c r="B526" t="s">
        <v>1126</v>
      </c>
      <c r="C526" t="s">
        <v>1127</v>
      </c>
      <c r="D526" t="s">
        <v>1128</v>
      </c>
    </row>
    <row r="527" spans="2:4" ht="12.75">
      <c r="B527" t="s">
        <v>1129</v>
      </c>
      <c r="C527" t="s">
        <v>1130</v>
      </c>
      <c r="D527" t="s">
        <v>1131</v>
      </c>
    </row>
    <row r="528" spans="2:4" ht="12.75">
      <c r="B528" t="s">
        <v>1132</v>
      </c>
      <c r="C528" t="s">
        <v>1133</v>
      </c>
      <c r="D528" t="s">
        <v>1134</v>
      </c>
    </row>
    <row r="529" spans="2:4" ht="12.75">
      <c r="B529" t="s">
        <v>1135</v>
      </c>
      <c r="C529" t="s">
        <v>1136</v>
      </c>
      <c r="D529" t="s">
        <v>1137</v>
      </c>
    </row>
    <row r="530" spans="2:4" ht="12.75">
      <c r="B530" t="s">
        <v>1138</v>
      </c>
      <c r="C530" t="s">
        <v>1139</v>
      </c>
      <c r="D530" t="s">
        <v>1140</v>
      </c>
    </row>
    <row r="531" spans="2:4" ht="12.75">
      <c r="B531" t="s">
        <v>1141</v>
      </c>
      <c r="C531" t="s">
        <v>1142</v>
      </c>
      <c r="D531" t="s">
        <v>1143</v>
      </c>
    </row>
    <row r="532" spans="2:4" ht="12.75">
      <c r="B532" t="s">
        <v>1144</v>
      </c>
      <c r="C532" t="s">
        <v>1145</v>
      </c>
      <c r="D532" t="s">
        <v>1146</v>
      </c>
    </row>
    <row r="533" spans="2:4" ht="12.75">
      <c r="B533" t="s">
        <v>1147</v>
      </c>
      <c r="C533" t="s">
        <v>1148</v>
      </c>
      <c r="D533" t="s">
        <v>1149</v>
      </c>
    </row>
    <row r="534" spans="2:4" ht="12.75">
      <c r="B534" t="s">
        <v>2116</v>
      </c>
      <c r="C534" t="s">
        <v>2115</v>
      </c>
      <c r="D534" t="s">
        <v>2117</v>
      </c>
    </row>
    <row r="535" spans="2:4" ht="12.75">
      <c r="B535" t="s">
        <v>1150</v>
      </c>
      <c r="C535" t="s">
        <v>1151</v>
      </c>
      <c r="D535" t="s">
        <v>1152</v>
      </c>
    </row>
    <row r="536" spans="2:4" ht="12.75">
      <c r="B536" t="s">
        <v>1153</v>
      </c>
      <c r="C536" t="s">
        <v>1154</v>
      </c>
      <c r="D536" t="s">
        <v>1155</v>
      </c>
    </row>
    <row r="537" spans="2:4" ht="12.75">
      <c r="B537" t="s">
        <v>1156</v>
      </c>
      <c r="C537" t="s">
        <v>1157</v>
      </c>
      <c r="D537" t="s">
        <v>1158</v>
      </c>
    </row>
    <row r="538" spans="2:4" ht="12.75">
      <c r="B538" t="s">
        <v>1159</v>
      </c>
      <c r="C538" t="s">
        <v>1160</v>
      </c>
      <c r="D538" t="s">
        <v>1161</v>
      </c>
    </row>
    <row r="539" spans="2:4" ht="12.75">
      <c r="B539" t="s">
        <v>1162</v>
      </c>
      <c r="C539" t="s">
        <v>1163</v>
      </c>
      <c r="D539" t="s">
        <v>1164</v>
      </c>
    </row>
    <row r="540" spans="2:4" ht="12.75">
      <c r="B540" t="s">
        <v>1165</v>
      </c>
      <c r="C540" t="s">
        <v>1166</v>
      </c>
      <c r="D540" t="s">
        <v>1167</v>
      </c>
    </row>
    <row r="541" spans="2:4" ht="12.75">
      <c r="B541" t="s">
        <v>1168</v>
      </c>
      <c r="C541" t="s">
        <v>1169</v>
      </c>
      <c r="D541" t="s">
        <v>1170</v>
      </c>
    </row>
    <row r="542" spans="2:4" ht="12.75">
      <c r="B542" t="s">
        <v>1171</v>
      </c>
      <c r="C542" t="s">
        <v>1172</v>
      </c>
      <c r="D542" t="s">
        <v>1173</v>
      </c>
    </row>
    <row r="543" spans="2:4" ht="12.75">
      <c r="B543" t="s">
        <v>1174</v>
      </c>
      <c r="C543" t="s">
        <v>1175</v>
      </c>
      <c r="D543" t="s">
        <v>1176</v>
      </c>
    </row>
    <row r="544" spans="2:4" ht="12.75">
      <c r="B544" t="s">
        <v>1177</v>
      </c>
      <c r="C544" t="s">
        <v>1178</v>
      </c>
      <c r="D544" t="s">
        <v>1179</v>
      </c>
    </row>
    <row r="545" spans="2:4" ht="12.75">
      <c r="B545" t="s">
        <v>1180</v>
      </c>
      <c r="C545" t="s">
        <v>1181</v>
      </c>
      <c r="D545" t="s">
        <v>1182</v>
      </c>
    </row>
    <row r="546" spans="2:4" ht="12.75">
      <c r="B546" t="s">
        <v>1183</v>
      </c>
      <c r="C546" t="s">
        <v>1184</v>
      </c>
      <c r="D546" t="s">
        <v>1185</v>
      </c>
    </row>
    <row r="547" spans="2:4" ht="12.75">
      <c r="B547" t="s">
        <v>1186</v>
      </c>
      <c r="C547" t="s">
        <v>1187</v>
      </c>
      <c r="D547" t="s">
        <v>1188</v>
      </c>
    </row>
    <row r="548" spans="2:4" ht="12.75">
      <c r="B548" t="s">
        <v>1189</v>
      </c>
      <c r="C548" t="s">
        <v>1190</v>
      </c>
      <c r="D548" t="s">
        <v>1191</v>
      </c>
    </row>
    <row r="549" spans="2:4" ht="12.75">
      <c r="B549" t="s">
        <v>1192</v>
      </c>
      <c r="C549" t="s">
        <v>1193</v>
      </c>
      <c r="D549" t="s">
        <v>1194</v>
      </c>
    </row>
    <row r="550" spans="2:4" ht="12.75">
      <c r="B550" t="s">
        <v>1195</v>
      </c>
      <c r="C550" t="s">
        <v>1196</v>
      </c>
      <c r="D550" t="s">
        <v>1197</v>
      </c>
    </row>
    <row r="551" spans="2:4" ht="12.75">
      <c r="B551" t="s">
        <v>1198</v>
      </c>
      <c r="C551" t="s">
        <v>1199</v>
      </c>
      <c r="D551" t="s">
        <v>1200</v>
      </c>
    </row>
    <row r="552" spans="2:4" ht="12.75">
      <c r="B552" t="s">
        <v>1201</v>
      </c>
      <c r="C552" t="s">
        <v>1202</v>
      </c>
      <c r="D552" t="s">
        <v>1203</v>
      </c>
    </row>
    <row r="553" spans="2:4" ht="12.75">
      <c r="B553" t="s">
        <v>1204</v>
      </c>
      <c r="C553" t="s">
        <v>1205</v>
      </c>
      <c r="D553" t="s">
        <v>1206</v>
      </c>
    </row>
    <row r="554" spans="2:4" ht="12.75">
      <c r="B554" t="s">
        <v>1207</v>
      </c>
      <c r="C554" t="s">
        <v>1208</v>
      </c>
      <c r="D554" t="s">
        <v>1209</v>
      </c>
    </row>
    <row r="555" spans="2:4" ht="12.75">
      <c r="B555" t="s">
        <v>1210</v>
      </c>
      <c r="C555" t="s">
        <v>1211</v>
      </c>
      <c r="D555" t="s">
        <v>1212</v>
      </c>
    </row>
    <row r="556" spans="2:4" ht="12.75">
      <c r="B556" t="s">
        <v>1213</v>
      </c>
      <c r="C556" t="s">
        <v>1214</v>
      </c>
      <c r="D556" t="s">
        <v>1215</v>
      </c>
    </row>
    <row r="557" spans="2:4" ht="12.75">
      <c r="B557" t="s">
        <v>1216</v>
      </c>
      <c r="C557" t="s">
        <v>1217</v>
      </c>
      <c r="D557" t="s">
        <v>1218</v>
      </c>
    </row>
    <row r="558" spans="2:4" ht="12.75">
      <c r="B558" t="s">
        <v>1219</v>
      </c>
      <c r="C558" t="s">
        <v>1220</v>
      </c>
      <c r="D558" t="s">
        <v>1221</v>
      </c>
    </row>
    <row r="559" spans="2:4" ht="12.75">
      <c r="B559" t="s">
        <v>1222</v>
      </c>
      <c r="C559" t="s">
        <v>1223</v>
      </c>
      <c r="D559" t="s">
        <v>1224</v>
      </c>
    </row>
    <row r="560" spans="2:4" ht="12.75">
      <c r="B560" t="s">
        <v>1225</v>
      </c>
      <c r="C560" t="s">
        <v>1226</v>
      </c>
      <c r="D560" t="s">
        <v>1227</v>
      </c>
    </row>
    <row r="561" spans="2:4" ht="12.75">
      <c r="B561" t="s">
        <v>1228</v>
      </c>
      <c r="C561" t="s">
        <v>1229</v>
      </c>
      <c r="D561" t="s">
        <v>1230</v>
      </c>
    </row>
    <row r="562" spans="2:4" ht="12.75">
      <c r="B562" t="s">
        <v>1231</v>
      </c>
      <c r="C562" t="s">
        <v>1232</v>
      </c>
      <c r="D562" t="s">
        <v>1233</v>
      </c>
    </row>
    <row r="563" spans="2:4" ht="12.75">
      <c r="B563" t="s">
        <v>1234</v>
      </c>
      <c r="C563" t="s">
        <v>1235</v>
      </c>
      <c r="D563" t="s">
        <v>1236</v>
      </c>
    </row>
    <row r="564" spans="2:4" ht="12.75">
      <c r="B564" t="s">
        <v>1237</v>
      </c>
      <c r="C564" t="s">
        <v>1238</v>
      </c>
      <c r="D564" t="s">
        <v>1239</v>
      </c>
    </row>
    <row r="565" spans="2:4" ht="12.75">
      <c r="B565" t="s">
        <v>1240</v>
      </c>
      <c r="C565" t="s">
        <v>1241</v>
      </c>
      <c r="D565" t="s">
        <v>1242</v>
      </c>
    </row>
    <row r="566" spans="2:4" ht="12.75">
      <c r="B566" t="s">
        <v>1243</v>
      </c>
      <c r="C566" t="s">
        <v>1244</v>
      </c>
      <c r="D566" t="s">
        <v>1245</v>
      </c>
    </row>
    <row r="567" spans="2:4" ht="12.75">
      <c r="B567" t="s">
        <v>1246</v>
      </c>
      <c r="C567" t="s">
        <v>1247</v>
      </c>
      <c r="D567" t="s">
        <v>224</v>
      </c>
    </row>
    <row r="568" spans="2:4" ht="12.75">
      <c r="B568" t="s">
        <v>225</v>
      </c>
      <c r="C568" t="s">
        <v>226</v>
      </c>
      <c r="D568" t="s">
        <v>227</v>
      </c>
    </row>
    <row r="569" spans="2:4" ht="12.75">
      <c r="B569" t="s">
        <v>228</v>
      </c>
      <c r="C569" t="s">
        <v>229</v>
      </c>
      <c r="D569" t="s">
        <v>230</v>
      </c>
    </row>
    <row r="570" spans="2:4" ht="12.75">
      <c r="B570" t="s">
        <v>231</v>
      </c>
      <c r="C570" t="s">
        <v>232</v>
      </c>
      <c r="D570" t="s">
        <v>233</v>
      </c>
    </row>
    <row r="571" spans="2:4" ht="12.75">
      <c r="B571" t="s">
        <v>234</v>
      </c>
      <c r="C571" t="s">
        <v>235</v>
      </c>
      <c r="D571" t="s">
        <v>236</v>
      </c>
    </row>
    <row r="572" spans="2:4" ht="12.75">
      <c r="B572" t="s">
        <v>237</v>
      </c>
      <c r="C572" t="s">
        <v>238</v>
      </c>
      <c r="D572" t="s">
        <v>239</v>
      </c>
    </row>
    <row r="573" spans="2:4" ht="12.75">
      <c r="B573" t="s">
        <v>240</v>
      </c>
      <c r="C573" t="s">
        <v>241</v>
      </c>
      <c r="D573" t="s">
        <v>242</v>
      </c>
    </row>
    <row r="574" spans="2:4" ht="12.75">
      <c r="B574" t="s">
        <v>243</v>
      </c>
      <c r="C574" t="s">
        <v>244</v>
      </c>
      <c r="D574" t="s">
        <v>245</v>
      </c>
    </row>
    <row r="575" spans="2:4" ht="12.75">
      <c r="B575" t="s">
        <v>246</v>
      </c>
      <c r="C575" t="s">
        <v>247</v>
      </c>
      <c r="D575" t="s">
        <v>248</v>
      </c>
    </row>
    <row r="576" spans="2:4" ht="12.75">
      <c r="B576" t="s">
        <v>249</v>
      </c>
      <c r="C576" t="s">
        <v>250</v>
      </c>
      <c r="D576" t="s">
        <v>251</v>
      </c>
    </row>
    <row r="577" spans="2:4" ht="12.75">
      <c r="B577" t="s">
        <v>252</v>
      </c>
      <c r="C577" t="s">
        <v>253</v>
      </c>
      <c r="D577" t="s">
        <v>254</v>
      </c>
    </row>
    <row r="578" spans="2:4" ht="12.75">
      <c r="B578" t="s">
        <v>255</v>
      </c>
      <c r="C578" t="s">
        <v>256</v>
      </c>
      <c r="D578" t="s">
        <v>257</v>
      </c>
    </row>
    <row r="579" spans="2:4" ht="12.75">
      <c r="B579" t="s">
        <v>258</v>
      </c>
      <c r="C579" t="s">
        <v>259</v>
      </c>
      <c r="D579" t="s">
        <v>260</v>
      </c>
    </row>
    <row r="580" spans="2:4" ht="12.75">
      <c r="B580" t="s">
        <v>261</v>
      </c>
      <c r="C580" t="s">
        <v>262</v>
      </c>
      <c r="D580" t="s">
        <v>263</v>
      </c>
    </row>
    <row r="581" spans="2:4" ht="12.75">
      <c r="B581" t="s">
        <v>264</v>
      </c>
      <c r="C581" t="s">
        <v>265</v>
      </c>
      <c r="D581" t="s">
        <v>266</v>
      </c>
    </row>
    <row r="582" spans="2:4" ht="12.75">
      <c r="B582" t="s">
        <v>267</v>
      </c>
      <c r="C582" t="s">
        <v>268</v>
      </c>
      <c r="D582" t="s">
        <v>269</v>
      </c>
    </row>
    <row r="583" spans="2:4" ht="12.75">
      <c r="B583" t="s">
        <v>270</v>
      </c>
      <c r="C583" t="s">
        <v>271</v>
      </c>
      <c r="D583" t="s">
        <v>272</v>
      </c>
    </row>
    <row r="584" spans="2:4" ht="12.75">
      <c r="B584" t="s">
        <v>273</v>
      </c>
      <c r="C584" t="s">
        <v>274</v>
      </c>
      <c r="D584" t="s">
        <v>275</v>
      </c>
    </row>
    <row r="585" spans="2:4" ht="12.75">
      <c r="B585" t="s">
        <v>276</v>
      </c>
      <c r="C585" t="s">
        <v>277</v>
      </c>
      <c r="D585" t="s">
        <v>278</v>
      </c>
    </row>
    <row r="586" spans="2:4" ht="12.75">
      <c r="B586" t="s">
        <v>279</v>
      </c>
      <c r="C586" t="s">
        <v>280</v>
      </c>
      <c r="D586" t="s">
        <v>281</v>
      </c>
    </row>
    <row r="587" spans="2:4" ht="12.75">
      <c r="B587" t="s">
        <v>282</v>
      </c>
      <c r="C587" t="s">
        <v>283</v>
      </c>
      <c r="D587" t="s">
        <v>284</v>
      </c>
    </row>
    <row r="588" spans="2:4" ht="12.75">
      <c r="B588" t="s">
        <v>285</v>
      </c>
      <c r="C588" t="s">
        <v>286</v>
      </c>
      <c r="D588" t="s">
        <v>287</v>
      </c>
    </row>
    <row r="589" spans="2:4" ht="12.75">
      <c r="B589" t="s">
        <v>288</v>
      </c>
      <c r="C589" t="s">
        <v>289</v>
      </c>
      <c r="D589" t="s">
        <v>290</v>
      </c>
    </row>
    <row r="590" spans="2:4" ht="12.75">
      <c r="B590" t="s">
        <v>291</v>
      </c>
      <c r="C590" t="s">
        <v>292</v>
      </c>
      <c r="D590" t="s">
        <v>293</v>
      </c>
    </row>
    <row r="591" spans="2:4" ht="12.75">
      <c r="B591" t="s">
        <v>294</v>
      </c>
      <c r="C591" t="s">
        <v>295</v>
      </c>
      <c r="D591" t="s">
        <v>296</v>
      </c>
    </row>
    <row r="592" spans="2:4" ht="12.75">
      <c r="B592" t="s">
        <v>297</v>
      </c>
      <c r="C592" t="s">
        <v>298</v>
      </c>
      <c r="D592" t="s">
        <v>299</v>
      </c>
    </row>
    <row r="593" spans="2:4" ht="12.75">
      <c r="B593" t="s">
        <v>300</v>
      </c>
      <c r="C593" t="s">
        <v>301</v>
      </c>
      <c r="D593" t="s">
        <v>302</v>
      </c>
    </row>
    <row r="594" spans="2:4" ht="12.75">
      <c r="B594" t="s">
        <v>303</v>
      </c>
      <c r="C594" t="s">
        <v>304</v>
      </c>
      <c r="D594" t="s">
        <v>305</v>
      </c>
    </row>
    <row r="595" spans="2:4" ht="12.75">
      <c r="B595" t="s">
        <v>306</v>
      </c>
      <c r="C595" t="s">
        <v>307</v>
      </c>
      <c r="D595" t="s">
        <v>308</v>
      </c>
    </row>
    <row r="596" spans="2:4" ht="12.75">
      <c r="B596" t="s">
        <v>309</v>
      </c>
      <c r="C596" t="s">
        <v>310</v>
      </c>
      <c r="D596" t="s">
        <v>311</v>
      </c>
    </row>
    <row r="597" spans="2:4" ht="12.75">
      <c r="B597" t="s">
        <v>312</v>
      </c>
      <c r="C597" t="s">
        <v>313</v>
      </c>
      <c r="D597" t="s">
        <v>314</v>
      </c>
    </row>
    <row r="598" spans="2:4" ht="12.75">
      <c r="B598" t="s">
        <v>4520</v>
      </c>
      <c r="C598" t="s">
        <v>4519</v>
      </c>
      <c r="D598" t="s">
        <v>4521</v>
      </c>
    </row>
    <row r="599" spans="2:4" ht="12.75">
      <c r="B599" t="s">
        <v>4523</v>
      </c>
      <c r="C599" t="s">
        <v>4522</v>
      </c>
      <c r="D599" t="s">
        <v>4524</v>
      </c>
    </row>
    <row r="600" spans="2:4" ht="12.75">
      <c r="B600" t="s">
        <v>4529</v>
      </c>
      <c r="C600" t="s">
        <v>4528</v>
      </c>
      <c r="D600" t="s">
        <v>4530</v>
      </c>
    </row>
    <row r="601" spans="2:4" ht="12.75">
      <c r="B601" t="s">
        <v>4532</v>
      </c>
      <c r="C601" t="s">
        <v>4531</v>
      </c>
      <c r="D601" t="s">
        <v>4533</v>
      </c>
    </row>
    <row r="602" spans="2:4" ht="12.75">
      <c r="B602" t="s">
        <v>4544</v>
      </c>
      <c r="C602" t="s">
        <v>4543</v>
      </c>
      <c r="D602" t="s">
        <v>4545</v>
      </c>
    </row>
    <row r="603" spans="2:4" ht="12.75">
      <c r="B603" t="s">
        <v>315</v>
      </c>
      <c r="C603" t="s">
        <v>316</v>
      </c>
      <c r="D603" t="s">
        <v>317</v>
      </c>
    </row>
    <row r="604" spans="2:4" ht="12.75">
      <c r="B604" t="s">
        <v>318</v>
      </c>
      <c r="C604" t="s">
        <v>319</v>
      </c>
      <c r="D604" t="s">
        <v>320</v>
      </c>
    </row>
    <row r="605" spans="2:4" ht="12.75">
      <c r="B605" t="s">
        <v>321</v>
      </c>
      <c r="C605" t="s">
        <v>322</v>
      </c>
      <c r="D605" t="s">
        <v>323</v>
      </c>
    </row>
    <row r="606" spans="2:4" ht="12.75">
      <c r="B606" t="s">
        <v>324</v>
      </c>
      <c r="C606" t="s">
        <v>325</v>
      </c>
      <c r="D606" t="s">
        <v>326</v>
      </c>
    </row>
    <row r="607" spans="2:4" ht="12.75">
      <c r="B607" t="s">
        <v>327</v>
      </c>
      <c r="C607" t="s">
        <v>328</v>
      </c>
      <c r="D607" t="s">
        <v>329</v>
      </c>
    </row>
    <row r="608" spans="2:4" ht="12.75">
      <c r="B608" t="s">
        <v>330</v>
      </c>
      <c r="C608" t="s">
        <v>331</v>
      </c>
      <c r="D608" t="s">
        <v>332</v>
      </c>
    </row>
    <row r="609" spans="2:4" ht="12.75">
      <c r="B609" t="s">
        <v>333</v>
      </c>
      <c r="C609" t="s">
        <v>334</v>
      </c>
      <c r="D609" t="s">
        <v>335</v>
      </c>
    </row>
    <row r="610" spans="2:4" ht="12.75">
      <c r="B610" t="s">
        <v>336</v>
      </c>
      <c r="C610" t="s">
        <v>337</v>
      </c>
      <c r="D610" t="s">
        <v>338</v>
      </c>
    </row>
    <row r="611" spans="2:4" ht="12.75">
      <c r="B611" t="s">
        <v>339</v>
      </c>
      <c r="C611" t="s">
        <v>340</v>
      </c>
      <c r="D611" t="s">
        <v>341</v>
      </c>
    </row>
    <row r="612" spans="2:4" ht="12.75">
      <c r="B612" t="s">
        <v>342</v>
      </c>
      <c r="C612" t="s">
        <v>343</v>
      </c>
      <c r="D612" t="s">
        <v>344</v>
      </c>
    </row>
    <row r="613" spans="2:4" ht="12.75">
      <c r="B613" t="s">
        <v>345</v>
      </c>
      <c r="C613" t="s">
        <v>346</v>
      </c>
      <c r="D613" t="s">
        <v>347</v>
      </c>
    </row>
    <row r="614" spans="2:4" ht="12.75">
      <c r="B614" t="s">
        <v>348</v>
      </c>
      <c r="C614" t="s">
        <v>349</v>
      </c>
      <c r="D614" t="s">
        <v>350</v>
      </c>
    </row>
    <row r="615" spans="2:4" ht="12.75">
      <c r="B615" t="s">
        <v>351</v>
      </c>
      <c r="C615" t="s">
        <v>352</v>
      </c>
      <c r="D615" t="s">
        <v>353</v>
      </c>
    </row>
    <row r="616" spans="2:4" ht="12.75">
      <c r="B616" t="s">
        <v>2644</v>
      </c>
      <c r="C616" t="s">
        <v>2642</v>
      </c>
      <c r="D616" t="s">
        <v>2643</v>
      </c>
    </row>
    <row r="617" spans="2:4" ht="12.75">
      <c r="B617" t="s">
        <v>1874</v>
      </c>
      <c r="C617" t="s">
        <v>1873</v>
      </c>
      <c r="D617" t="s">
        <v>1875</v>
      </c>
    </row>
    <row r="618" spans="2:4" ht="12.75">
      <c r="B618" t="s">
        <v>1877</v>
      </c>
      <c r="C618" t="s">
        <v>1876</v>
      </c>
      <c r="D618" t="s">
        <v>1878</v>
      </c>
    </row>
    <row r="619" spans="2:4" ht="12.75">
      <c r="B619" t="s">
        <v>3759</v>
      </c>
      <c r="C619" t="s">
        <v>3758</v>
      </c>
      <c r="D619" t="s">
        <v>4217</v>
      </c>
    </row>
    <row r="620" spans="2:4" ht="12.75">
      <c r="B620" t="s">
        <v>354</v>
      </c>
      <c r="C620" t="s">
        <v>355</v>
      </c>
      <c r="D620" t="s">
        <v>356</v>
      </c>
    </row>
    <row r="621" spans="2:4" ht="12.75">
      <c r="B621" t="s">
        <v>357</v>
      </c>
      <c r="C621" t="s">
        <v>358</v>
      </c>
      <c r="D621" t="s">
        <v>359</v>
      </c>
    </row>
    <row r="622" spans="2:4" ht="12.75">
      <c r="B622" t="s">
        <v>360</v>
      </c>
      <c r="C622" t="s">
        <v>361</v>
      </c>
      <c r="D622" t="s">
        <v>362</v>
      </c>
    </row>
    <row r="623" spans="2:4" ht="12.75">
      <c r="B623" t="s">
        <v>363</v>
      </c>
      <c r="C623" t="s">
        <v>364</v>
      </c>
      <c r="D623" t="s">
        <v>365</v>
      </c>
    </row>
    <row r="624" spans="2:4" ht="12.75">
      <c r="B624" t="s">
        <v>2641</v>
      </c>
      <c r="C624" t="s">
        <v>2639</v>
      </c>
      <c r="D624" t="s">
        <v>2640</v>
      </c>
    </row>
    <row r="625" spans="2:4" ht="12.75">
      <c r="B625" t="s">
        <v>4565</v>
      </c>
      <c r="C625" t="s">
        <v>4564</v>
      </c>
      <c r="D625" t="s">
        <v>4566</v>
      </c>
    </row>
    <row r="626" spans="2:4" ht="12.75">
      <c r="B626" t="s">
        <v>4577</v>
      </c>
      <c r="C626" t="s">
        <v>4576</v>
      </c>
      <c r="D626" t="s">
        <v>4578</v>
      </c>
    </row>
    <row r="627" spans="2:4" ht="12.75">
      <c r="B627" t="s">
        <v>4571</v>
      </c>
      <c r="C627" t="s">
        <v>4570</v>
      </c>
      <c r="D627" t="s">
        <v>4572</v>
      </c>
    </row>
    <row r="628" spans="2:4" ht="12.75">
      <c r="B628" t="s">
        <v>4559</v>
      </c>
      <c r="C628" t="s">
        <v>4558</v>
      </c>
      <c r="D628" t="s">
        <v>4560</v>
      </c>
    </row>
    <row r="629" spans="2:4" ht="12.75">
      <c r="B629" t="s">
        <v>1871</v>
      </c>
      <c r="C629" t="s">
        <v>1870</v>
      </c>
      <c r="D629" t="s">
        <v>1872</v>
      </c>
    </row>
    <row r="630" spans="2:4" ht="12.75">
      <c r="B630" t="s">
        <v>2161</v>
      </c>
      <c r="C630" t="s">
        <v>2160</v>
      </c>
      <c r="D630" t="s">
        <v>1863</v>
      </c>
    </row>
    <row r="631" spans="2:4" ht="12.75">
      <c r="B631" t="s">
        <v>366</v>
      </c>
      <c r="C631" t="s">
        <v>367</v>
      </c>
      <c r="D631" t="s">
        <v>368</v>
      </c>
    </row>
    <row r="632" spans="2:4" ht="12.75">
      <c r="B632" t="s">
        <v>369</v>
      </c>
      <c r="C632" t="s">
        <v>370</v>
      </c>
      <c r="D632" t="s">
        <v>371</v>
      </c>
    </row>
    <row r="633" spans="2:4" ht="12.75">
      <c r="B633" t="s">
        <v>4568</v>
      </c>
      <c r="C633" t="s">
        <v>4567</v>
      </c>
      <c r="D633" t="s">
        <v>4569</v>
      </c>
    </row>
    <row r="634" spans="2:4" ht="12.75">
      <c r="B634" t="s">
        <v>4580</v>
      </c>
      <c r="C634" t="s">
        <v>4579</v>
      </c>
      <c r="D634" t="s">
        <v>4581</v>
      </c>
    </row>
    <row r="635" spans="2:4" ht="12.75">
      <c r="B635" t="s">
        <v>4574</v>
      </c>
      <c r="C635" t="s">
        <v>4573</v>
      </c>
      <c r="D635" t="s">
        <v>4575</v>
      </c>
    </row>
    <row r="636" spans="2:4" ht="12.75">
      <c r="B636" t="s">
        <v>372</v>
      </c>
      <c r="C636" t="s">
        <v>373</v>
      </c>
      <c r="D636" t="s">
        <v>374</v>
      </c>
    </row>
    <row r="637" spans="2:4" ht="12.75">
      <c r="B637" t="s">
        <v>375</v>
      </c>
      <c r="C637" t="s">
        <v>376</v>
      </c>
      <c r="D637" t="s">
        <v>377</v>
      </c>
    </row>
    <row r="638" spans="2:4" ht="12.75">
      <c r="B638" t="s">
        <v>4562</v>
      </c>
      <c r="C638" t="s">
        <v>4561</v>
      </c>
      <c r="D638" t="s">
        <v>4563</v>
      </c>
    </row>
    <row r="639" spans="2:4" ht="12.75">
      <c r="B639" t="s">
        <v>2612</v>
      </c>
      <c r="C639" t="s">
        <v>2614</v>
      </c>
      <c r="D639" t="s">
        <v>2613</v>
      </c>
    </row>
    <row r="640" spans="2:4" ht="12.75">
      <c r="B640" t="s">
        <v>2616</v>
      </c>
      <c r="C640" t="s">
        <v>2617</v>
      </c>
      <c r="D640" t="s">
        <v>2615</v>
      </c>
    </row>
    <row r="641" spans="2:4" ht="12.75">
      <c r="B641" t="s">
        <v>378</v>
      </c>
      <c r="C641" t="s">
        <v>379</v>
      </c>
      <c r="D641" t="s">
        <v>380</v>
      </c>
    </row>
    <row r="642" spans="2:4" ht="12.75">
      <c r="B642" t="s">
        <v>381</v>
      </c>
      <c r="C642" t="s">
        <v>382</v>
      </c>
      <c r="D642" t="s">
        <v>383</v>
      </c>
    </row>
    <row r="643" spans="2:4" ht="12.75">
      <c r="B643" t="s">
        <v>384</v>
      </c>
      <c r="C643" t="s">
        <v>385</v>
      </c>
      <c r="D643" t="s">
        <v>386</v>
      </c>
    </row>
    <row r="644" spans="2:4" ht="12.75">
      <c r="B644" t="s">
        <v>4553</v>
      </c>
      <c r="C644" t="s">
        <v>4552</v>
      </c>
      <c r="D644" t="s">
        <v>4554</v>
      </c>
    </row>
    <row r="645" spans="2:4" ht="12.75">
      <c r="B645" t="s">
        <v>4556</v>
      </c>
      <c r="C645" t="s">
        <v>4555</v>
      </c>
      <c r="D645" t="s">
        <v>4557</v>
      </c>
    </row>
    <row r="646" spans="2:4" ht="12.75">
      <c r="B646" t="s">
        <v>4550</v>
      </c>
      <c r="C646" t="s">
        <v>4549</v>
      </c>
      <c r="D646" t="s">
        <v>4551</v>
      </c>
    </row>
    <row r="647" spans="2:4" ht="12.75">
      <c r="B647" t="s">
        <v>387</v>
      </c>
      <c r="C647" t="s">
        <v>388</v>
      </c>
      <c r="D647" t="s">
        <v>389</v>
      </c>
    </row>
    <row r="648" spans="2:4" ht="12.75">
      <c r="B648" t="s">
        <v>4589</v>
      </c>
      <c r="C648" t="s">
        <v>4588</v>
      </c>
      <c r="D648" t="s">
        <v>4590</v>
      </c>
    </row>
    <row r="649" spans="2:4" ht="12.75">
      <c r="B649" t="s">
        <v>390</v>
      </c>
      <c r="C649" t="s">
        <v>391</v>
      </c>
      <c r="D649" t="s">
        <v>392</v>
      </c>
    </row>
    <row r="650" spans="2:4" ht="12.75">
      <c r="B650" t="s">
        <v>4613</v>
      </c>
      <c r="C650" t="s">
        <v>4612</v>
      </c>
      <c r="D650" t="s">
        <v>4614</v>
      </c>
    </row>
    <row r="651" spans="2:4" ht="12.75">
      <c r="B651" t="s">
        <v>4631</v>
      </c>
      <c r="C651" t="s">
        <v>4630</v>
      </c>
      <c r="D651" t="s">
        <v>4632</v>
      </c>
    </row>
    <row r="652" spans="2:4" ht="12.75">
      <c r="B652" t="s">
        <v>3014</v>
      </c>
      <c r="C652" t="s">
        <v>3013</v>
      </c>
      <c r="D652" t="s">
        <v>3015</v>
      </c>
    </row>
    <row r="653" spans="2:4" ht="12.75">
      <c r="B653" t="s">
        <v>4595</v>
      </c>
      <c r="C653" t="s">
        <v>4594</v>
      </c>
      <c r="D653" t="s">
        <v>4596</v>
      </c>
    </row>
    <row r="654" spans="2:4" ht="12.75">
      <c r="B654" t="s">
        <v>4622</v>
      </c>
      <c r="C654" t="s">
        <v>4621</v>
      </c>
      <c r="D654" t="s">
        <v>4623</v>
      </c>
    </row>
    <row r="655" spans="2:4" ht="12.75">
      <c r="B655" t="s">
        <v>4601</v>
      </c>
      <c r="C655" t="s">
        <v>4600</v>
      </c>
      <c r="D655" t="s">
        <v>4602</v>
      </c>
    </row>
    <row r="656" spans="2:4" ht="12.75">
      <c r="B656" t="s">
        <v>4619</v>
      </c>
      <c r="C656" t="s">
        <v>4618</v>
      </c>
      <c r="D656" t="s">
        <v>4620</v>
      </c>
    </row>
    <row r="657" spans="2:4" ht="12.75">
      <c r="B657" t="s">
        <v>4634</v>
      </c>
      <c r="C657" t="s">
        <v>4633</v>
      </c>
      <c r="D657" t="s">
        <v>4635</v>
      </c>
    </row>
    <row r="658" spans="2:4" ht="12.75">
      <c r="B658" t="s">
        <v>4628</v>
      </c>
      <c r="C658" t="s">
        <v>4627</v>
      </c>
      <c r="D658" t="s">
        <v>4629</v>
      </c>
    </row>
    <row r="659" spans="2:4" ht="12.75">
      <c r="B659" t="s">
        <v>4607</v>
      </c>
      <c r="C659" t="s">
        <v>4606</v>
      </c>
      <c r="D659" t="s">
        <v>4608</v>
      </c>
    </row>
    <row r="660" spans="2:4" ht="12.75">
      <c r="B660" t="s">
        <v>4616</v>
      </c>
      <c r="C660" t="s">
        <v>4615</v>
      </c>
      <c r="D660" t="s">
        <v>4617</v>
      </c>
    </row>
    <row r="661" spans="2:4" ht="12.75">
      <c r="B661" t="s">
        <v>4625</v>
      </c>
      <c r="C661" t="s">
        <v>4624</v>
      </c>
      <c r="D661" t="s">
        <v>4626</v>
      </c>
    </row>
    <row r="662" spans="2:4" ht="12.75">
      <c r="B662" t="s">
        <v>4604</v>
      </c>
      <c r="C662" t="s">
        <v>4603</v>
      </c>
      <c r="D662" t="s">
        <v>4605</v>
      </c>
    </row>
    <row r="663" spans="2:4" ht="12.75">
      <c r="B663" t="s">
        <v>1302</v>
      </c>
      <c r="C663" t="s">
        <v>1299</v>
      </c>
      <c r="D663" t="s">
        <v>1303</v>
      </c>
    </row>
    <row r="664" spans="2:4" ht="12.75">
      <c r="B664" t="s">
        <v>2619</v>
      </c>
      <c r="C664" t="s">
        <v>2618</v>
      </c>
      <c r="D664" t="s">
        <v>2620</v>
      </c>
    </row>
    <row r="665" spans="2:4" ht="12.75">
      <c r="B665" t="s">
        <v>1305</v>
      </c>
      <c r="C665" t="s">
        <v>1304</v>
      </c>
      <c r="D665" t="s">
        <v>1306</v>
      </c>
    </row>
    <row r="666" spans="2:4" ht="12.75">
      <c r="B666" t="s">
        <v>2632</v>
      </c>
      <c r="C666" t="s">
        <v>2629</v>
      </c>
      <c r="D666" t="s">
        <v>2633</v>
      </c>
    </row>
    <row r="667" spans="2:4" ht="12.75">
      <c r="B667" t="s">
        <v>2634</v>
      </c>
      <c r="C667" t="s">
        <v>2631</v>
      </c>
      <c r="D667" t="s">
        <v>2635</v>
      </c>
    </row>
    <row r="668" spans="2:4" ht="12.75">
      <c r="B668" t="s">
        <v>393</v>
      </c>
      <c r="C668" t="s">
        <v>394</v>
      </c>
      <c r="D668" t="s">
        <v>395</v>
      </c>
    </row>
    <row r="669" spans="2:4" ht="12.75">
      <c r="B669" t="s">
        <v>4535</v>
      </c>
      <c r="C669" t="s">
        <v>4534</v>
      </c>
      <c r="D669" t="s">
        <v>4536</v>
      </c>
    </row>
    <row r="670" spans="2:4" ht="12.75">
      <c r="B670" t="s">
        <v>4219</v>
      </c>
      <c r="C670" t="s">
        <v>4218</v>
      </c>
      <c r="D670" t="s">
        <v>4220</v>
      </c>
    </row>
    <row r="671" spans="2:4" ht="12.75">
      <c r="B671" t="s">
        <v>396</v>
      </c>
      <c r="C671" t="s">
        <v>397</v>
      </c>
      <c r="D671" t="s">
        <v>398</v>
      </c>
    </row>
    <row r="672" spans="2:4" ht="12.75">
      <c r="B672" t="s">
        <v>4222</v>
      </c>
      <c r="C672" t="s">
        <v>4221</v>
      </c>
      <c r="D672" t="s">
        <v>4223</v>
      </c>
    </row>
    <row r="673" spans="2:4" ht="12.75">
      <c r="B673" t="s">
        <v>2149</v>
      </c>
      <c r="C673" t="s">
        <v>2148</v>
      </c>
      <c r="D673" t="s">
        <v>2150</v>
      </c>
    </row>
    <row r="674" spans="2:4" ht="12.75">
      <c r="B674" t="s">
        <v>2155</v>
      </c>
      <c r="C674" t="s">
        <v>2154</v>
      </c>
      <c r="D674" t="s">
        <v>2156</v>
      </c>
    </row>
    <row r="675" spans="2:4" ht="12.75">
      <c r="B675" t="s">
        <v>2610</v>
      </c>
      <c r="C675" t="s">
        <v>2609</v>
      </c>
      <c r="D675" t="s">
        <v>2611</v>
      </c>
    </row>
    <row r="676" spans="2:4" ht="12.75">
      <c r="B676" t="s">
        <v>2638</v>
      </c>
      <c r="C676" t="s">
        <v>2636</v>
      </c>
      <c r="D676" t="s">
        <v>2637</v>
      </c>
    </row>
    <row r="677" spans="2:4" ht="12.75">
      <c r="B677" t="s">
        <v>399</v>
      </c>
      <c r="C677" t="s">
        <v>400</v>
      </c>
      <c r="D677" t="s">
        <v>401</v>
      </c>
    </row>
    <row r="678" spans="2:4" ht="12.75">
      <c r="B678" t="s">
        <v>4644</v>
      </c>
      <c r="C678" t="s">
        <v>4643</v>
      </c>
      <c r="D678" t="s">
        <v>4642</v>
      </c>
    </row>
    <row r="679" spans="2:4" ht="12.75">
      <c r="B679" t="s">
        <v>2630</v>
      </c>
      <c r="C679" t="s">
        <v>2626</v>
      </c>
      <c r="D679" t="s">
        <v>2628</v>
      </c>
    </row>
    <row r="680" spans="2:4" ht="12.75">
      <c r="B680" t="s">
        <v>4640</v>
      </c>
      <c r="C680" t="s">
        <v>4639</v>
      </c>
      <c r="D680" t="s">
        <v>4641</v>
      </c>
    </row>
    <row r="681" spans="2:4" ht="12.75">
      <c r="B681" t="s">
        <v>402</v>
      </c>
      <c r="C681" t="s">
        <v>403</v>
      </c>
      <c r="D681" t="s">
        <v>404</v>
      </c>
    </row>
    <row r="682" spans="2:4" ht="12.75">
      <c r="B682" t="s">
        <v>2627</v>
      </c>
      <c r="C682" t="s">
        <v>2624</v>
      </c>
      <c r="D682" t="s">
        <v>2625</v>
      </c>
    </row>
    <row r="683" spans="2:4" ht="12.75">
      <c r="B683" t="s">
        <v>405</v>
      </c>
      <c r="C683" t="s">
        <v>406</v>
      </c>
      <c r="D683" t="s">
        <v>407</v>
      </c>
    </row>
    <row r="684" spans="2:4" ht="12.75">
      <c r="B684" t="s">
        <v>408</v>
      </c>
      <c r="C684" t="s">
        <v>409</v>
      </c>
      <c r="D684" t="s">
        <v>410</v>
      </c>
    </row>
    <row r="685" spans="2:4" ht="12.75">
      <c r="B685" t="s">
        <v>411</v>
      </c>
      <c r="C685" t="s">
        <v>412</v>
      </c>
      <c r="D685" t="s">
        <v>413</v>
      </c>
    </row>
    <row r="686" spans="2:4" ht="12.75">
      <c r="B686" t="s">
        <v>414</v>
      </c>
      <c r="C686" t="s">
        <v>415</v>
      </c>
      <c r="D686" t="s">
        <v>416</v>
      </c>
    </row>
    <row r="687" spans="2:4" ht="12.75">
      <c r="B687" t="s">
        <v>417</v>
      </c>
      <c r="C687" t="s">
        <v>418</v>
      </c>
      <c r="D687" t="s">
        <v>419</v>
      </c>
    </row>
    <row r="688" spans="2:4" ht="12.75">
      <c r="B688" t="s">
        <v>420</v>
      </c>
      <c r="C688" t="s">
        <v>421</v>
      </c>
      <c r="D688" t="s">
        <v>422</v>
      </c>
    </row>
    <row r="689" spans="2:4" ht="12.75">
      <c r="B689" t="s">
        <v>423</v>
      </c>
      <c r="C689" t="s">
        <v>424</v>
      </c>
      <c r="D689" t="s">
        <v>425</v>
      </c>
    </row>
    <row r="690" spans="2:4" ht="12.75">
      <c r="B690" t="s">
        <v>426</v>
      </c>
      <c r="C690" t="s">
        <v>427</v>
      </c>
      <c r="D690" t="s">
        <v>428</v>
      </c>
    </row>
    <row r="691" spans="2:4" ht="12.75">
      <c r="B691" t="s">
        <v>429</v>
      </c>
      <c r="C691" t="s">
        <v>430</v>
      </c>
      <c r="D691" t="s">
        <v>431</v>
      </c>
    </row>
    <row r="692" spans="2:4" ht="12.75">
      <c r="B692" t="s">
        <v>432</v>
      </c>
      <c r="C692" t="s">
        <v>433</v>
      </c>
      <c r="D692" t="s">
        <v>434</v>
      </c>
    </row>
    <row r="693" spans="2:4" ht="12.75">
      <c r="B693" t="s">
        <v>435</v>
      </c>
      <c r="C693" t="s">
        <v>436</v>
      </c>
      <c r="D693" t="s">
        <v>437</v>
      </c>
    </row>
    <row r="694" spans="2:4" ht="12.75">
      <c r="B694" t="s">
        <v>4452</v>
      </c>
      <c r="C694" t="s">
        <v>4451</v>
      </c>
      <c r="D694" t="s">
        <v>4453</v>
      </c>
    </row>
    <row r="695" spans="2:4" ht="12.75">
      <c r="B695" t="s">
        <v>438</v>
      </c>
      <c r="C695" t="s">
        <v>439</v>
      </c>
      <c r="D695" t="s">
        <v>440</v>
      </c>
    </row>
    <row r="696" spans="2:4" ht="12.75">
      <c r="B696" t="s">
        <v>441</v>
      </c>
      <c r="C696" t="s">
        <v>442</v>
      </c>
      <c r="D696" t="s">
        <v>443</v>
      </c>
    </row>
    <row r="697" spans="2:4" ht="12.75">
      <c r="B697" t="s">
        <v>444</v>
      </c>
      <c r="C697" t="s">
        <v>445</v>
      </c>
      <c r="D697" t="s">
        <v>446</v>
      </c>
    </row>
    <row r="698" spans="2:4" ht="12.75">
      <c r="B698" t="s">
        <v>447</v>
      </c>
      <c r="C698" t="s">
        <v>448</v>
      </c>
      <c r="D698" t="s">
        <v>449</v>
      </c>
    </row>
    <row r="699" spans="2:4" ht="12.75">
      <c r="B699" t="s">
        <v>450</v>
      </c>
      <c r="C699" t="s">
        <v>451</v>
      </c>
      <c r="D699" t="s">
        <v>452</v>
      </c>
    </row>
    <row r="700" spans="2:4" ht="12.75">
      <c r="B700" t="s">
        <v>453</v>
      </c>
      <c r="C700" t="s">
        <v>454</v>
      </c>
      <c r="D700" t="s">
        <v>455</v>
      </c>
    </row>
    <row r="701" spans="2:4" ht="12.75">
      <c r="B701" t="s">
        <v>456</v>
      </c>
      <c r="C701" t="s">
        <v>457</v>
      </c>
      <c r="D701" t="s">
        <v>458</v>
      </c>
    </row>
    <row r="702" spans="2:4" ht="12.75">
      <c r="B702" t="s">
        <v>459</v>
      </c>
      <c r="C702" t="s">
        <v>460</v>
      </c>
      <c r="D702" t="s">
        <v>461</v>
      </c>
    </row>
    <row r="703" spans="2:4" ht="12.75">
      <c r="B703" t="s">
        <v>462</v>
      </c>
      <c r="C703" t="s">
        <v>463</v>
      </c>
      <c r="D703" t="s">
        <v>464</v>
      </c>
    </row>
    <row r="704" spans="2:4" ht="12.75">
      <c r="B704" t="s">
        <v>465</v>
      </c>
      <c r="C704" t="s">
        <v>466</v>
      </c>
      <c r="D704" t="s">
        <v>4508</v>
      </c>
    </row>
    <row r="705" spans="2:4" ht="12.75">
      <c r="B705" t="s">
        <v>467</v>
      </c>
      <c r="C705" t="s">
        <v>468</v>
      </c>
      <c r="D705" t="s">
        <v>4507</v>
      </c>
    </row>
    <row r="706" spans="2:4" ht="12.75">
      <c r="B706" t="s">
        <v>469</v>
      </c>
      <c r="C706" t="s">
        <v>470</v>
      </c>
      <c r="D706" t="s">
        <v>471</v>
      </c>
    </row>
    <row r="707" spans="2:4" ht="12.75">
      <c r="B707" t="s">
        <v>472</v>
      </c>
      <c r="C707" t="s">
        <v>473</v>
      </c>
      <c r="D707" t="s">
        <v>474</v>
      </c>
    </row>
    <row r="708" spans="2:4" ht="12.75">
      <c r="B708" t="s">
        <v>475</v>
      </c>
      <c r="C708" t="s">
        <v>476</v>
      </c>
      <c r="D708" t="s">
        <v>477</v>
      </c>
    </row>
    <row r="709" spans="2:4" ht="12.75">
      <c r="B709" t="s">
        <v>478</v>
      </c>
      <c r="C709" t="s">
        <v>479</v>
      </c>
      <c r="D709" t="s">
        <v>480</v>
      </c>
    </row>
    <row r="710" spans="2:4" ht="12.75">
      <c r="B710" t="s">
        <v>475</v>
      </c>
      <c r="C710" t="s">
        <v>476</v>
      </c>
      <c r="D710" t="s">
        <v>477</v>
      </c>
    </row>
    <row r="711" spans="2:4" ht="12.75">
      <c r="B711" t="s">
        <v>1689</v>
      </c>
      <c r="C711" t="s">
        <v>1688</v>
      </c>
      <c r="D711" t="s">
        <v>1690</v>
      </c>
    </row>
    <row r="712" spans="2:4" ht="12.75">
      <c r="B712" t="s">
        <v>1683</v>
      </c>
      <c r="C712" t="s">
        <v>1682</v>
      </c>
      <c r="D712" t="s">
        <v>1684</v>
      </c>
    </row>
    <row r="713" spans="2:4" ht="12.75">
      <c r="B713" t="s">
        <v>1692</v>
      </c>
      <c r="C713" t="s">
        <v>1691</v>
      </c>
      <c r="D713" t="s">
        <v>1693</v>
      </c>
    </row>
    <row r="714" spans="2:4" ht="12.75">
      <c r="B714" t="s">
        <v>1686</v>
      </c>
      <c r="C714" t="s">
        <v>1685</v>
      </c>
      <c r="D714" t="s">
        <v>1687</v>
      </c>
    </row>
    <row r="715" spans="2:4" ht="12.75">
      <c r="B715" t="s">
        <v>1677</v>
      </c>
      <c r="C715" t="s">
        <v>1676</v>
      </c>
      <c r="D715" t="s">
        <v>1678</v>
      </c>
    </row>
    <row r="716" spans="2:4" ht="12.75">
      <c r="B716" t="s">
        <v>1308</v>
      </c>
      <c r="C716" t="s">
        <v>1307</v>
      </c>
      <c r="D716" t="s">
        <v>1309</v>
      </c>
    </row>
    <row r="717" spans="2:4" ht="12.75">
      <c r="B717" t="s">
        <v>1680</v>
      </c>
      <c r="C717" t="s">
        <v>1679</v>
      </c>
      <c r="D717" t="s">
        <v>1681</v>
      </c>
    </row>
    <row r="718" spans="2:4" ht="12.75">
      <c r="B718" t="s">
        <v>1674</v>
      </c>
      <c r="C718" t="s">
        <v>1673</v>
      </c>
      <c r="D718" t="s">
        <v>1675</v>
      </c>
    </row>
    <row r="719" spans="2:4" ht="12.75">
      <c r="B719" t="s">
        <v>1379</v>
      </c>
      <c r="C719" t="s">
        <v>1378</v>
      </c>
      <c r="D719" t="s">
        <v>1380</v>
      </c>
    </row>
    <row r="720" spans="2:4" ht="12.75">
      <c r="B720" t="s">
        <v>481</v>
      </c>
      <c r="C720" t="s">
        <v>3062</v>
      </c>
      <c r="D720" t="s">
        <v>482</v>
      </c>
    </row>
    <row r="721" spans="2:4" ht="12.75">
      <c r="B721" t="s">
        <v>483</v>
      </c>
      <c r="C721" t="s">
        <v>3075</v>
      </c>
      <c r="D721" t="s">
        <v>484</v>
      </c>
    </row>
    <row r="722" spans="2:4" ht="12.75">
      <c r="B722" t="s">
        <v>485</v>
      </c>
      <c r="C722" t="s">
        <v>3976</v>
      </c>
      <c r="D722" t="s">
        <v>486</v>
      </c>
    </row>
    <row r="723" spans="2:4" ht="12.75">
      <c r="B723" t="s">
        <v>487</v>
      </c>
      <c r="C723" t="s">
        <v>3063</v>
      </c>
      <c r="D723" t="s">
        <v>488</v>
      </c>
    </row>
    <row r="724" spans="2:4" ht="12.75">
      <c r="B724" t="s">
        <v>489</v>
      </c>
      <c r="C724" t="s">
        <v>3077</v>
      </c>
      <c r="D724" t="s">
        <v>490</v>
      </c>
    </row>
    <row r="725" spans="2:4" ht="12.75">
      <c r="B725" t="s">
        <v>491</v>
      </c>
      <c r="C725" t="s">
        <v>3978</v>
      </c>
      <c r="D725" t="s">
        <v>492</v>
      </c>
    </row>
    <row r="726" spans="2:4" ht="12.75">
      <c r="B726" t="s">
        <v>493</v>
      </c>
      <c r="C726" t="s">
        <v>3069</v>
      </c>
      <c r="D726" t="s">
        <v>494</v>
      </c>
    </row>
    <row r="727" spans="2:4" ht="12.75">
      <c r="B727" t="s">
        <v>495</v>
      </c>
      <c r="C727" t="s">
        <v>3076</v>
      </c>
      <c r="D727" t="s">
        <v>496</v>
      </c>
    </row>
    <row r="728" spans="2:4" ht="12.75">
      <c r="B728" t="s">
        <v>497</v>
      </c>
      <c r="C728" t="s">
        <v>3977</v>
      </c>
      <c r="D728" t="s">
        <v>498</v>
      </c>
    </row>
    <row r="729" spans="2:4" ht="12.75">
      <c r="B729" t="s">
        <v>499</v>
      </c>
      <c r="C729" t="s">
        <v>3064</v>
      </c>
      <c r="D729" t="s">
        <v>500</v>
      </c>
    </row>
    <row r="730" spans="2:4" ht="12.75">
      <c r="B730" t="s">
        <v>501</v>
      </c>
      <c r="C730" t="s">
        <v>3078</v>
      </c>
      <c r="D730" t="s">
        <v>502</v>
      </c>
    </row>
    <row r="731" spans="2:4" ht="12.75">
      <c r="B731" t="s">
        <v>503</v>
      </c>
      <c r="C731" t="s">
        <v>3979</v>
      </c>
      <c r="D731" t="s">
        <v>504</v>
      </c>
    </row>
    <row r="732" spans="2:4" ht="12.75">
      <c r="B732" t="s">
        <v>505</v>
      </c>
      <c r="C732" t="s">
        <v>3079</v>
      </c>
      <c r="D732" t="s">
        <v>506</v>
      </c>
    </row>
    <row r="733" spans="2:4" ht="12.75">
      <c r="B733" t="s">
        <v>507</v>
      </c>
      <c r="C733" t="s">
        <v>3980</v>
      </c>
      <c r="D733" t="s">
        <v>508</v>
      </c>
    </row>
    <row r="734" spans="2:4" ht="12.75">
      <c r="B734" t="s">
        <v>509</v>
      </c>
      <c r="C734" t="s">
        <v>3070</v>
      </c>
      <c r="D734" t="s">
        <v>510</v>
      </c>
    </row>
    <row r="735" spans="2:4" ht="12.75">
      <c r="B735" t="s">
        <v>1385</v>
      </c>
      <c r="C735" t="s">
        <v>1384</v>
      </c>
      <c r="D735" t="s">
        <v>1386</v>
      </c>
    </row>
    <row r="736" spans="2:4" ht="12.75">
      <c r="B736" t="s">
        <v>1388</v>
      </c>
      <c r="C736" t="s">
        <v>1387</v>
      </c>
      <c r="D736" t="s">
        <v>1387</v>
      </c>
    </row>
    <row r="737" spans="2:4" ht="12.75">
      <c r="B737" t="s">
        <v>1390</v>
      </c>
      <c r="C737" t="s">
        <v>1389</v>
      </c>
      <c r="D737" t="s">
        <v>3080</v>
      </c>
    </row>
    <row r="738" spans="2:4" ht="12.75">
      <c r="B738" t="s">
        <v>3082</v>
      </c>
      <c r="C738" t="s">
        <v>3081</v>
      </c>
      <c r="D738" t="s">
        <v>3083</v>
      </c>
    </row>
    <row r="739" spans="2:4" ht="12.75">
      <c r="B739" t="s">
        <v>3085</v>
      </c>
      <c r="C739" t="s">
        <v>3084</v>
      </c>
      <c r="D739" t="s">
        <v>3084</v>
      </c>
    </row>
    <row r="740" spans="2:4" ht="12.75">
      <c r="B740" t="s">
        <v>511</v>
      </c>
      <c r="C740" t="s">
        <v>3065</v>
      </c>
      <c r="D740" t="s">
        <v>512</v>
      </c>
    </row>
    <row r="741" spans="2:4" ht="12.75">
      <c r="B741" t="s">
        <v>3765</v>
      </c>
      <c r="C741" t="s">
        <v>3764</v>
      </c>
      <c r="D741" t="s">
        <v>3764</v>
      </c>
    </row>
    <row r="742" spans="2:4" ht="12.75">
      <c r="B742" t="s">
        <v>513</v>
      </c>
      <c r="C742" t="s">
        <v>3071</v>
      </c>
      <c r="D742" t="s">
        <v>514</v>
      </c>
    </row>
    <row r="743" spans="2:4" ht="12.75">
      <c r="B743" t="s">
        <v>3773</v>
      </c>
      <c r="C743" t="s">
        <v>3772</v>
      </c>
      <c r="D743" t="s">
        <v>3772</v>
      </c>
    </row>
    <row r="744" spans="2:4" ht="12.75">
      <c r="B744" t="s">
        <v>3087</v>
      </c>
      <c r="C744" t="s">
        <v>3086</v>
      </c>
      <c r="D744" t="s">
        <v>3086</v>
      </c>
    </row>
    <row r="745" spans="2:4" ht="12.75">
      <c r="B745" t="s">
        <v>515</v>
      </c>
      <c r="C745" t="s">
        <v>3066</v>
      </c>
      <c r="D745" t="s">
        <v>516</v>
      </c>
    </row>
    <row r="746" spans="2:4" ht="12.75">
      <c r="B746" t="s">
        <v>3767</v>
      </c>
      <c r="C746" t="s">
        <v>3766</v>
      </c>
      <c r="D746" t="s">
        <v>3766</v>
      </c>
    </row>
    <row r="747" spans="2:4" ht="12.75">
      <c r="B747" t="s">
        <v>517</v>
      </c>
      <c r="C747" t="s">
        <v>3072</v>
      </c>
      <c r="D747" t="s">
        <v>518</v>
      </c>
    </row>
    <row r="748" spans="2:4" ht="12.75">
      <c r="B748" t="s">
        <v>3775</v>
      </c>
      <c r="C748" t="s">
        <v>3774</v>
      </c>
      <c r="D748" t="s">
        <v>3774</v>
      </c>
    </row>
    <row r="749" spans="2:4" ht="12.75">
      <c r="B749" t="s">
        <v>3761</v>
      </c>
      <c r="C749" t="s">
        <v>3760</v>
      </c>
      <c r="D749" t="s">
        <v>3760</v>
      </c>
    </row>
    <row r="750" spans="2:4" ht="12.75">
      <c r="B750" t="s">
        <v>519</v>
      </c>
      <c r="C750" t="s">
        <v>3068</v>
      </c>
      <c r="D750" t="s">
        <v>520</v>
      </c>
    </row>
    <row r="751" spans="2:4" ht="12.75">
      <c r="B751" t="s">
        <v>3769</v>
      </c>
      <c r="C751" t="s">
        <v>3768</v>
      </c>
      <c r="D751" t="s">
        <v>3768</v>
      </c>
    </row>
    <row r="752" spans="2:4" ht="12.75">
      <c r="B752" t="s">
        <v>521</v>
      </c>
      <c r="C752" t="s">
        <v>3074</v>
      </c>
      <c r="D752" t="s">
        <v>522</v>
      </c>
    </row>
    <row r="753" spans="2:4" ht="12.75">
      <c r="B753" t="s">
        <v>3777</v>
      </c>
      <c r="C753" t="s">
        <v>3776</v>
      </c>
      <c r="D753" t="s">
        <v>3776</v>
      </c>
    </row>
    <row r="754" spans="2:4" ht="12.75">
      <c r="B754" t="s">
        <v>3763</v>
      </c>
      <c r="C754" t="s">
        <v>3762</v>
      </c>
      <c r="D754" t="s">
        <v>3762</v>
      </c>
    </row>
    <row r="755" spans="2:4" ht="12.75">
      <c r="B755" t="s">
        <v>523</v>
      </c>
      <c r="C755" t="s">
        <v>3067</v>
      </c>
      <c r="D755" t="s">
        <v>524</v>
      </c>
    </row>
    <row r="756" spans="2:4" ht="12.75">
      <c r="B756" t="s">
        <v>3771</v>
      </c>
      <c r="C756" t="s">
        <v>3770</v>
      </c>
      <c r="D756" t="s">
        <v>3770</v>
      </c>
    </row>
    <row r="757" spans="2:4" ht="12.75">
      <c r="B757" t="s">
        <v>525</v>
      </c>
      <c r="C757" t="s">
        <v>3073</v>
      </c>
      <c r="D757" t="s">
        <v>526</v>
      </c>
    </row>
    <row r="758" spans="2:4" ht="12.75">
      <c r="B758" t="s">
        <v>3779</v>
      </c>
      <c r="C758" t="s">
        <v>3778</v>
      </c>
      <c r="D758" t="s">
        <v>3778</v>
      </c>
    </row>
    <row r="759" spans="2:4" ht="12.75">
      <c r="B759" t="s">
        <v>1382</v>
      </c>
      <c r="C759" t="s">
        <v>1381</v>
      </c>
      <c r="D759" t="s">
        <v>1383</v>
      </c>
    </row>
    <row r="760" spans="2:4" ht="12.75">
      <c r="B760" t="s">
        <v>3790</v>
      </c>
      <c r="C760" t="s">
        <v>3789</v>
      </c>
      <c r="D760" t="s">
        <v>3791</v>
      </c>
    </row>
    <row r="761" spans="2:4" ht="12.75">
      <c r="B761" t="s">
        <v>3793</v>
      </c>
      <c r="C761" t="s">
        <v>3792</v>
      </c>
      <c r="D761" t="s">
        <v>3794</v>
      </c>
    </row>
    <row r="762" spans="2:4" ht="12.75">
      <c r="B762" t="s">
        <v>3796</v>
      </c>
      <c r="C762" t="s">
        <v>3795</v>
      </c>
      <c r="D762" t="s">
        <v>3797</v>
      </c>
    </row>
    <row r="763" spans="2:4" ht="12.75">
      <c r="B763" t="s">
        <v>3799</v>
      </c>
      <c r="C763" t="s">
        <v>3798</v>
      </c>
      <c r="D763" t="s">
        <v>3800</v>
      </c>
    </row>
    <row r="764" spans="2:4" ht="12.75">
      <c r="B764" t="s">
        <v>3781</v>
      </c>
      <c r="C764" t="s">
        <v>3780</v>
      </c>
      <c r="D764" t="s">
        <v>3782</v>
      </c>
    </row>
    <row r="765" spans="2:4" ht="12.75">
      <c r="B765" t="s">
        <v>3784</v>
      </c>
      <c r="C765" t="s">
        <v>3783</v>
      </c>
      <c r="D765" t="s">
        <v>3785</v>
      </c>
    </row>
    <row r="766" spans="2:4" ht="12.75">
      <c r="B766" t="s">
        <v>3787</v>
      </c>
      <c r="C766" t="s">
        <v>3786</v>
      </c>
      <c r="D766" t="s">
        <v>3788</v>
      </c>
    </row>
    <row r="767" spans="2:4" ht="12.75">
      <c r="B767" t="s">
        <v>527</v>
      </c>
      <c r="C767" t="s">
        <v>3801</v>
      </c>
      <c r="D767" t="s">
        <v>3802</v>
      </c>
    </row>
    <row r="768" spans="2:4" ht="12.75">
      <c r="B768" t="s">
        <v>3803</v>
      </c>
      <c r="C768" t="s">
        <v>3803</v>
      </c>
      <c r="D768" t="s">
        <v>3804</v>
      </c>
    </row>
    <row r="769" spans="2:4" ht="12.75">
      <c r="B769" t="s">
        <v>3981</v>
      </c>
      <c r="C769" t="s">
        <v>3981</v>
      </c>
      <c r="D769" t="s">
        <v>528</v>
      </c>
    </row>
    <row r="770" spans="2:4" ht="12.75">
      <c r="B770" t="s">
        <v>3982</v>
      </c>
      <c r="C770" t="s">
        <v>3982</v>
      </c>
      <c r="D770" t="s">
        <v>529</v>
      </c>
    </row>
    <row r="771" spans="2:4" ht="12.75">
      <c r="B771" t="s">
        <v>3983</v>
      </c>
      <c r="C771" t="s">
        <v>3983</v>
      </c>
      <c r="D771" t="s">
        <v>530</v>
      </c>
    </row>
    <row r="772" spans="2:4" ht="12.75">
      <c r="B772" t="s">
        <v>3984</v>
      </c>
      <c r="C772" t="s">
        <v>3984</v>
      </c>
      <c r="D772" t="s">
        <v>531</v>
      </c>
    </row>
    <row r="773" spans="2:4" ht="12.75">
      <c r="B773" t="s">
        <v>3985</v>
      </c>
      <c r="C773" t="s">
        <v>3985</v>
      </c>
      <c r="D773" t="s">
        <v>532</v>
      </c>
    </row>
    <row r="774" spans="2:4" ht="12.75">
      <c r="B774" t="s">
        <v>3986</v>
      </c>
      <c r="C774" t="s">
        <v>3986</v>
      </c>
      <c r="D774" t="s">
        <v>533</v>
      </c>
    </row>
    <row r="775" spans="2:4" ht="12.75">
      <c r="B775" t="s">
        <v>3987</v>
      </c>
      <c r="C775" t="s">
        <v>3987</v>
      </c>
      <c r="D775" t="s">
        <v>534</v>
      </c>
    </row>
    <row r="776" spans="2:4" ht="12.75">
      <c r="B776" t="s">
        <v>3988</v>
      </c>
      <c r="C776" t="s">
        <v>3988</v>
      </c>
      <c r="D776" t="s">
        <v>535</v>
      </c>
    </row>
    <row r="777" spans="2:4" ht="12.75">
      <c r="B777" t="s">
        <v>3989</v>
      </c>
      <c r="C777" t="s">
        <v>3989</v>
      </c>
      <c r="D777" t="s">
        <v>536</v>
      </c>
    </row>
    <row r="778" spans="2:4" ht="12.75">
      <c r="B778" t="s">
        <v>3990</v>
      </c>
      <c r="C778" t="s">
        <v>3990</v>
      </c>
      <c r="D778" t="s">
        <v>537</v>
      </c>
    </row>
    <row r="779" spans="2:4" ht="12.75">
      <c r="B779" t="s">
        <v>3991</v>
      </c>
      <c r="C779" t="s">
        <v>3991</v>
      </c>
      <c r="D779" t="s">
        <v>538</v>
      </c>
    </row>
    <row r="780" spans="2:4" ht="12.75">
      <c r="B780" t="s">
        <v>539</v>
      </c>
      <c r="C780" t="s">
        <v>3992</v>
      </c>
      <c r="D780" t="s">
        <v>540</v>
      </c>
    </row>
    <row r="781" spans="2:4" ht="12.75">
      <c r="B781" t="s">
        <v>541</v>
      </c>
      <c r="C781" t="s">
        <v>3993</v>
      </c>
      <c r="D781" t="s">
        <v>542</v>
      </c>
    </row>
    <row r="782" spans="2:4" ht="12.75">
      <c r="B782" t="s">
        <v>543</v>
      </c>
      <c r="C782" t="s">
        <v>3994</v>
      </c>
      <c r="D782" t="s">
        <v>544</v>
      </c>
    </row>
    <row r="783" spans="2:4" ht="12.75">
      <c r="B783" t="s">
        <v>3805</v>
      </c>
      <c r="C783" t="s">
        <v>3805</v>
      </c>
      <c r="D783" t="s">
        <v>3806</v>
      </c>
    </row>
    <row r="784" spans="2:4" ht="12.75">
      <c r="B784" t="s">
        <v>545</v>
      </c>
      <c r="C784" t="s">
        <v>4007</v>
      </c>
      <c r="D784" t="s">
        <v>4007</v>
      </c>
    </row>
    <row r="785" spans="2:4" ht="12.75">
      <c r="B785" t="s">
        <v>546</v>
      </c>
      <c r="C785" t="s">
        <v>3998</v>
      </c>
      <c r="D785" t="s">
        <v>3998</v>
      </c>
    </row>
    <row r="786" spans="2:4" ht="12.75">
      <c r="B786" t="s">
        <v>547</v>
      </c>
      <c r="C786" t="s">
        <v>4002</v>
      </c>
      <c r="D786" t="s">
        <v>4002</v>
      </c>
    </row>
    <row r="787" spans="2:4" ht="12.75">
      <c r="B787" t="s">
        <v>548</v>
      </c>
      <c r="C787" t="s">
        <v>549</v>
      </c>
      <c r="D787" t="s">
        <v>549</v>
      </c>
    </row>
    <row r="788" spans="2:4" ht="12.75">
      <c r="B788" t="s">
        <v>550</v>
      </c>
      <c r="C788" t="s">
        <v>4008</v>
      </c>
      <c r="D788" t="s">
        <v>551</v>
      </c>
    </row>
    <row r="789" spans="2:4" ht="12.75">
      <c r="B789" t="s">
        <v>552</v>
      </c>
      <c r="C789" t="s">
        <v>4001</v>
      </c>
      <c r="D789" t="s">
        <v>4001</v>
      </c>
    </row>
    <row r="790" spans="2:4" ht="12.75">
      <c r="B790" t="s">
        <v>553</v>
      </c>
      <c r="C790" t="s">
        <v>4004</v>
      </c>
      <c r="D790" t="s">
        <v>4004</v>
      </c>
    </row>
    <row r="791" spans="2:4" ht="12.75">
      <c r="B791" t="s">
        <v>554</v>
      </c>
      <c r="C791" t="s">
        <v>4005</v>
      </c>
      <c r="D791" t="s">
        <v>4005</v>
      </c>
    </row>
    <row r="792" spans="2:4" ht="12.75">
      <c r="B792" t="s">
        <v>555</v>
      </c>
      <c r="C792" t="s">
        <v>3999</v>
      </c>
      <c r="D792" t="s">
        <v>3999</v>
      </c>
    </row>
    <row r="793" spans="2:4" ht="12.75">
      <c r="B793" t="s">
        <v>556</v>
      </c>
      <c r="C793" t="s">
        <v>4003</v>
      </c>
      <c r="D793" t="s">
        <v>4003</v>
      </c>
    </row>
    <row r="794" spans="2:4" ht="12.75">
      <c r="B794" t="s">
        <v>557</v>
      </c>
      <c r="C794" t="s">
        <v>4006</v>
      </c>
      <c r="D794" t="s">
        <v>4006</v>
      </c>
    </row>
    <row r="795" spans="2:4" ht="12.75">
      <c r="B795" t="s">
        <v>558</v>
      </c>
      <c r="C795" t="s">
        <v>4009</v>
      </c>
      <c r="D795" t="s">
        <v>4009</v>
      </c>
    </row>
    <row r="796" spans="2:4" ht="12.75">
      <c r="B796" t="s">
        <v>559</v>
      </c>
      <c r="C796" t="s">
        <v>3997</v>
      </c>
      <c r="D796" t="s">
        <v>3997</v>
      </c>
    </row>
    <row r="797" spans="2:4" ht="12.75">
      <c r="B797" t="s">
        <v>560</v>
      </c>
      <c r="C797" t="s">
        <v>3996</v>
      </c>
      <c r="D797" t="s">
        <v>3996</v>
      </c>
    </row>
    <row r="798" spans="2:4" ht="12.75">
      <c r="B798" t="s">
        <v>561</v>
      </c>
      <c r="C798" t="s">
        <v>562</v>
      </c>
      <c r="D798" t="s">
        <v>562</v>
      </c>
    </row>
    <row r="799" spans="2:4" ht="12.75">
      <c r="B799" t="s">
        <v>563</v>
      </c>
      <c r="C799" t="s">
        <v>3995</v>
      </c>
      <c r="D799" t="s">
        <v>3995</v>
      </c>
    </row>
    <row r="800" spans="2:4" ht="12.75">
      <c r="B800" t="s">
        <v>564</v>
      </c>
      <c r="C800" t="s">
        <v>4010</v>
      </c>
      <c r="D800" t="s">
        <v>4010</v>
      </c>
    </row>
    <row r="801" spans="2:4" ht="12.75">
      <c r="B801" t="s">
        <v>565</v>
      </c>
      <c r="C801" t="s">
        <v>566</v>
      </c>
      <c r="D801" t="s">
        <v>566</v>
      </c>
    </row>
    <row r="802" spans="2:4" ht="12.75">
      <c r="B802" t="s">
        <v>3808</v>
      </c>
      <c r="C802" t="s">
        <v>3807</v>
      </c>
      <c r="D802" t="s">
        <v>3809</v>
      </c>
    </row>
    <row r="803" spans="2:4" ht="12.75">
      <c r="B803" t="s">
        <v>3811</v>
      </c>
      <c r="C803" t="s">
        <v>3810</v>
      </c>
      <c r="D803" t="s">
        <v>3810</v>
      </c>
    </row>
    <row r="804" spans="2:4" ht="12.75">
      <c r="B804" t="s">
        <v>567</v>
      </c>
      <c r="C804" t="s">
        <v>3057</v>
      </c>
      <c r="D804" t="s">
        <v>568</v>
      </c>
    </row>
    <row r="805" spans="2:4" ht="12.75">
      <c r="B805" t="s">
        <v>1725</v>
      </c>
      <c r="C805" t="s">
        <v>1724</v>
      </c>
      <c r="D805" t="s">
        <v>1724</v>
      </c>
    </row>
    <row r="806" spans="2:4" ht="12.75">
      <c r="B806" t="s">
        <v>1727</v>
      </c>
      <c r="C806" t="s">
        <v>1726</v>
      </c>
      <c r="D806" t="s">
        <v>1728</v>
      </c>
    </row>
    <row r="807" spans="2:4" ht="12.75">
      <c r="B807" t="s">
        <v>1722</v>
      </c>
      <c r="C807" t="s">
        <v>1721</v>
      </c>
      <c r="D807" t="s">
        <v>1723</v>
      </c>
    </row>
    <row r="808" spans="2:4" ht="12.75">
      <c r="B808" t="s">
        <v>1730</v>
      </c>
      <c r="C808" t="s">
        <v>1729</v>
      </c>
      <c r="D808" t="s">
        <v>1729</v>
      </c>
    </row>
    <row r="809" spans="2:4" ht="12.75">
      <c r="B809" t="s">
        <v>3969</v>
      </c>
      <c r="C809" t="s">
        <v>3968</v>
      </c>
      <c r="D809" t="s">
        <v>3970</v>
      </c>
    </row>
    <row r="810" spans="2:4" ht="12.75">
      <c r="B810" t="s">
        <v>1716</v>
      </c>
      <c r="C810" t="s">
        <v>1715</v>
      </c>
      <c r="D810" t="s">
        <v>1715</v>
      </c>
    </row>
    <row r="811" spans="2:4" ht="12.75">
      <c r="B811" t="s">
        <v>3965</v>
      </c>
      <c r="C811" t="s">
        <v>3964</v>
      </c>
      <c r="D811" t="s">
        <v>3960</v>
      </c>
    </row>
    <row r="812" spans="2:4" ht="12.75">
      <c r="B812" t="s">
        <v>1736</v>
      </c>
      <c r="C812" t="s">
        <v>1735</v>
      </c>
      <c r="D812" t="s">
        <v>1737</v>
      </c>
    </row>
    <row r="813" spans="2:4" ht="12.75">
      <c r="B813" t="s">
        <v>3967</v>
      </c>
      <c r="C813" t="s">
        <v>3966</v>
      </c>
      <c r="D813" t="s">
        <v>3966</v>
      </c>
    </row>
    <row r="814" spans="2:4" ht="12.75">
      <c r="B814" t="s">
        <v>1714</v>
      </c>
      <c r="C814" t="s">
        <v>1713</v>
      </c>
      <c r="D814" t="s">
        <v>1713</v>
      </c>
    </row>
    <row r="815" spans="2:4" ht="12.75">
      <c r="B815" t="s">
        <v>3963</v>
      </c>
      <c r="C815" t="s">
        <v>3962</v>
      </c>
      <c r="D815" t="s">
        <v>3962</v>
      </c>
    </row>
    <row r="816" spans="2:4" ht="12.75">
      <c r="B816" t="s">
        <v>569</v>
      </c>
      <c r="C816" t="s">
        <v>1712</v>
      </c>
      <c r="D816" t="s">
        <v>1712</v>
      </c>
    </row>
    <row r="817" spans="2:4" ht="12.75">
      <c r="B817" t="s">
        <v>3959</v>
      </c>
      <c r="C817" t="s">
        <v>3958</v>
      </c>
      <c r="D817" t="s">
        <v>3958</v>
      </c>
    </row>
    <row r="818" spans="2:4" ht="12.75">
      <c r="B818" t="s">
        <v>3974</v>
      </c>
      <c r="C818" t="s">
        <v>3973</v>
      </c>
      <c r="D818" t="s">
        <v>1712</v>
      </c>
    </row>
    <row r="819" spans="2:4" ht="12.75">
      <c r="B819" t="s">
        <v>3972</v>
      </c>
      <c r="C819" t="s">
        <v>3971</v>
      </c>
      <c r="D819" t="s">
        <v>3971</v>
      </c>
    </row>
    <row r="820" spans="2:4" ht="12.75">
      <c r="B820" t="s">
        <v>1718</v>
      </c>
      <c r="C820" t="s">
        <v>1717</v>
      </c>
      <c r="D820" t="s">
        <v>1717</v>
      </c>
    </row>
    <row r="821" spans="2:4" ht="12.75">
      <c r="B821" t="s">
        <v>1732</v>
      </c>
      <c r="C821" t="s">
        <v>1731</v>
      </c>
      <c r="D821" t="s">
        <v>1731</v>
      </c>
    </row>
    <row r="822" spans="2:4" ht="12.75">
      <c r="B822" t="s">
        <v>3961</v>
      </c>
      <c r="C822" t="s">
        <v>3960</v>
      </c>
      <c r="D822" t="s">
        <v>3960</v>
      </c>
    </row>
    <row r="823" spans="2:4" ht="12.75">
      <c r="B823" t="s">
        <v>1734</v>
      </c>
      <c r="C823" t="s">
        <v>1733</v>
      </c>
      <c r="D823" t="s">
        <v>1733</v>
      </c>
    </row>
    <row r="824" spans="2:4" ht="12.75">
      <c r="B824" t="s">
        <v>1720</v>
      </c>
      <c r="C824" t="s">
        <v>1719</v>
      </c>
      <c r="D824" t="s">
        <v>1719</v>
      </c>
    </row>
    <row r="825" spans="2:4" ht="12.75">
      <c r="B825" t="s">
        <v>3928</v>
      </c>
      <c r="C825" t="s">
        <v>3927</v>
      </c>
      <c r="D825" t="s">
        <v>3927</v>
      </c>
    </row>
    <row r="826" spans="2:4" ht="12.75">
      <c r="B826" t="s">
        <v>3934</v>
      </c>
      <c r="C826" t="s">
        <v>3933</v>
      </c>
      <c r="D826" t="s">
        <v>3933</v>
      </c>
    </row>
    <row r="827" spans="2:4" ht="12.75">
      <c r="B827" t="s">
        <v>3936</v>
      </c>
      <c r="C827" t="s">
        <v>3935</v>
      </c>
      <c r="D827" t="s">
        <v>3935</v>
      </c>
    </row>
    <row r="828" spans="2:4" ht="12.75">
      <c r="B828" t="s">
        <v>3930</v>
      </c>
      <c r="C828" t="s">
        <v>3929</v>
      </c>
      <c r="D828" t="s">
        <v>3929</v>
      </c>
    </row>
    <row r="829" spans="2:4" ht="12.75">
      <c r="B829" t="s">
        <v>3932</v>
      </c>
      <c r="C829" t="s">
        <v>3931</v>
      </c>
      <c r="D829" t="s">
        <v>3931</v>
      </c>
    </row>
    <row r="830" spans="2:4" ht="12.75">
      <c r="B830" t="s">
        <v>3938</v>
      </c>
      <c r="C830" t="s">
        <v>3937</v>
      </c>
      <c r="D830" t="s">
        <v>3937</v>
      </c>
    </row>
    <row r="831" spans="2:4" ht="12.75">
      <c r="B831" t="s">
        <v>3926</v>
      </c>
      <c r="C831" t="s">
        <v>3925</v>
      </c>
      <c r="D831" t="s">
        <v>3925</v>
      </c>
    </row>
    <row r="832" spans="2:4" ht="12.75">
      <c r="B832" t="s">
        <v>3889</v>
      </c>
      <c r="C832" t="s">
        <v>3888</v>
      </c>
      <c r="D832" t="s">
        <v>3888</v>
      </c>
    </row>
    <row r="833" spans="2:4" ht="12.75">
      <c r="B833" t="s">
        <v>3891</v>
      </c>
      <c r="C833" t="s">
        <v>3890</v>
      </c>
      <c r="D833" t="s">
        <v>3890</v>
      </c>
    </row>
    <row r="834" spans="2:4" ht="12.75">
      <c r="B834" t="s">
        <v>3905</v>
      </c>
      <c r="C834" t="s">
        <v>3904</v>
      </c>
      <c r="D834" t="s">
        <v>3904</v>
      </c>
    </row>
    <row r="835" spans="2:4" ht="12.75">
      <c r="B835" t="s">
        <v>3907</v>
      </c>
      <c r="C835" t="s">
        <v>3906</v>
      </c>
      <c r="D835" t="s">
        <v>3906</v>
      </c>
    </row>
    <row r="836" spans="2:4" ht="12.75">
      <c r="B836" t="s">
        <v>3897</v>
      </c>
      <c r="C836" t="s">
        <v>3896</v>
      </c>
      <c r="D836" t="s">
        <v>3896</v>
      </c>
    </row>
    <row r="837" spans="2:4" ht="12.75">
      <c r="B837" t="s">
        <v>3899</v>
      </c>
      <c r="C837" t="s">
        <v>3898</v>
      </c>
      <c r="D837" t="s">
        <v>3898</v>
      </c>
    </row>
    <row r="838" spans="2:4" ht="12.75">
      <c r="B838" t="s">
        <v>3909</v>
      </c>
      <c r="C838" t="s">
        <v>3908</v>
      </c>
      <c r="D838" t="s">
        <v>3908</v>
      </c>
    </row>
    <row r="839" spans="2:4" ht="12.75">
      <c r="B839" t="s">
        <v>3911</v>
      </c>
      <c r="C839" t="s">
        <v>3910</v>
      </c>
      <c r="D839" t="s">
        <v>3910</v>
      </c>
    </row>
    <row r="840" spans="2:4" ht="12.75">
      <c r="B840" t="s">
        <v>3901</v>
      </c>
      <c r="C840" t="s">
        <v>3900</v>
      </c>
      <c r="D840" t="s">
        <v>3900</v>
      </c>
    </row>
    <row r="841" spans="2:4" ht="12.75">
      <c r="B841" t="s">
        <v>3903</v>
      </c>
      <c r="C841" t="s">
        <v>3902</v>
      </c>
      <c r="D841" t="s">
        <v>3902</v>
      </c>
    </row>
    <row r="842" spans="2:4" ht="12.75">
      <c r="B842" t="s">
        <v>3893</v>
      </c>
      <c r="C842" t="s">
        <v>3892</v>
      </c>
      <c r="D842" t="s">
        <v>3892</v>
      </c>
    </row>
    <row r="843" spans="2:4" ht="12.75">
      <c r="B843" t="s">
        <v>3895</v>
      </c>
      <c r="C843" t="s">
        <v>3894</v>
      </c>
      <c r="D843" t="s">
        <v>3894</v>
      </c>
    </row>
    <row r="844" spans="2:4" ht="12.75">
      <c r="B844" t="s">
        <v>3913</v>
      </c>
      <c r="C844" t="s">
        <v>3912</v>
      </c>
      <c r="D844" t="s">
        <v>3912</v>
      </c>
    </row>
    <row r="845" spans="2:4" ht="12.75">
      <c r="B845" t="s">
        <v>3915</v>
      </c>
      <c r="C845" t="s">
        <v>3914</v>
      </c>
      <c r="D845" t="s">
        <v>3914</v>
      </c>
    </row>
    <row r="846" spans="2:4" ht="12.75">
      <c r="B846" t="s">
        <v>3884</v>
      </c>
      <c r="C846" t="s">
        <v>3883</v>
      </c>
      <c r="D846" t="s">
        <v>3885</v>
      </c>
    </row>
    <row r="847" spans="2:4" ht="12.75">
      <c r="B847" t="s">
        <v>3887</v>
      </c>
      <c r="C847" t="s">
        <v>3886</v>
      </c>
      <c r="D847" t="s">
        <v>3886</v>
      </c>
    </row>
    <row r="848" spans="2:4" ht="12.75">
      <c r="B848" t="s">
        <v>3955</v>
      </c>
      <c r="C848" t="s">
        <v>3954</v>
      </c>
      <c r="D848" t="s">
        <v>3954</v>
      </c>
    </row>
    <row r="849" spans="2:4" ht="12.75">
      <c r="B849" t="s">
        <v>3953</v>
      </c>
      <c r="C849" t="s">
        <v>3952</v>
      </c>
      <c r="D849" t="s">
        <v>3952</v>
      </c>
    </row>
    <row r="850" spans="2:4" ht="12.75">
      <c r="B850" t="s">
        <v>3957</v>
      </c>
      <c r="C850" t="s">
        <v>3956</v>
      </c>
      <c r="D850" t="s">
        <v>3956</v>
      </c>
    </row>
    <row r="851" spans="2:4" ht="12.75">
      <c r="B851" t="s">
        <v>3951</v>
      </c>
      <c r="C851" t="s">
        <v>3950</v>
      </c>
      <c r="D851" t="s">
        <v>3950</v>
      </c>
    </row>
    <row r="852" spans="2:4" ht="12.75">
      <c r="B852" t="s">
        <v>3940</v>
      </c>
      <c r="C852" t="s">
        <v>3939</v>
      </c>
      <c r="D852" t="s">
        <v>3939</v>
      </c>
    </row>
    <row r="853" spans="2:4" ht="12.75">
      <c r="B853" t="s">
        <v>3944</v>
      </c>
      <c r="C853" t="s">
        <v>3943</v>
      </c>
      <c r="D853" t="s">
        <v>3943</v>
      </c>
    </row>
    <row r="854" spans="2:4" ht="12.75">
      <c r="B854" t="s">
        <v>3942</v>
      </c>
      <c r="C854" t="s">
        <v>3941</v>
      </c>
      <c r="D854" t="s">
        <v>3941</v>
      </c>
    </row>
    <row r="855" spans="2:4" ht="12.75">
      <c r="B855" t="s">
        <v>3920</v>
      </c>
      <c r="C855" t="s">
        <v>3919</v>
      </c>
      <c r="D855" t="s">
        <v>3919</v>
      </c>
    </row>
    <row r="856" spans="2:4" ht="12.75">
      <c r="B856" t="s">
        <v>3882</v>
      </c>
      <c r="C856" t="s">
        <v>3881</v>
      </c>
      <c r="D856" t="s">
        <v>3881</v>
      </c>
    </row>
    <row r="857" spans="2:4" ht="12.75">
      <c r="B857" t="s">
        <v>3924</v>
      </c>
      <c r="C857" t="s">
        <v>3923</v>
      </c>
      <c r="D857" t="s">
        <v>3923</v>
      </c>
    </row>
    <row r="858" spans="2:4" ht="12.75">
      <c r="B858" t="s">
        <v>3878</v>
      </c>
      <c r="C858" t="s">
        <v>3877</v>
      </c>
      <c r="D858" t="s">
        <v>3877</v>
      </c>
    </row>
    <row r="859" spans="2:4" ht="12.75">
      <c r="B859" t="s">
        <v>3880</v>
      </c>
      <c r="C859" t="s">
        <v>3879</v>
      </c>
      <c r="D859" t="s">
        <v>3879</v>
      </c>
    </row>
    <row r="860" spans="2:4" ht="12.75">
      <c r="B860" t="s">
        <v>3922</v>
      </c>
      <c r="C860" t="s">
        <v>3921</v>
      </c>
      <c r="D860" t="s">
        <v>3921</v>
      </c>
    </row>
    <row r="861" spans="2:4" ht="12.75">
      <c r="B861" t="s">
        <v>3949</v>
      </c>
      <c r="C861" t="s">
        <v>3948</v>
      </c>
      <c r="D861" t="s">
        <v>3948</v>
      </c>
    </row>
    <row r="862" spans="2:4" ht="12.75">
      <c r="B862" t="s">
        <v>3946</v>
      </c>
      <c r="C862" t="s">
        <v>3945</v>
      </c>
      <c r="D862" t="s">
        <v>3947</v>
      </c>
    </row>
    <row r="863" spans="2:4" ht="12.75">
      <c r="B863" t="s">
        <v>3917</v>
      </c>
      <c r="C863" t="s">
        <v>3916</v>
      </c>
      <c r="D863" t="s">
        <v>3918</v>
      </c>
    </row>
    <row r="864" spans="2:4" ht="12.75">
      <c r="B864" t="s">
        <v>3848</v>
      </c>
      <c r="C864" t="s">
        <v>3847</v>
      </c>
      <c r="D864" t="s">
        <v>3847</v>
      </c>
    </row>
    <row r="865" spans="2:4" ht="12.75">
      <c r="B865" t="s">
        <v>3854</v>
      </c>
      <c r="C865" t="s">
        <v>3853</v>
      </c>
      <c r="D865" t="s">
        <v>3853</v>
      </c>
    </row>
    <row r="866" spans="2:4" ht="12.75">
      <c r="B866" t="s">
        <v>570</v>
      </c>
      <c r="C866" t="s">
        <v>3855</v>
      </c>
      <c r="D866" t="s">
        <v>3855</v>
      </c>
    </row>
    <row r="867" spans="2:4" ht="12.75">
      <c r="B867" t="s">
        <v>3850</v>
      </c>
      <c r="C867" t="s">
        <v>3849</v>
      </c>
      <c r="D867" t="s">
        <v>3849</v>
      </c>
    </row>
    <row r="868" spans="2:4" ht="12.75">
      <c r="B868" t="s">
        <v>3852</v>
      </c>
      <c r="C868" t="s">
        <v>3851</v>
      </c>
      <c r="D868" t="s">
        <v>3851</v>
      </c>
    </row>
    <row r="869" spans="2:4" ht="12.75">
      <c r="B869" t="s">
        <v>3857</v>
      </c>
      <c r="C869" t="s">
        <v>3856</v>
      </c>
      <c r="D869" t="s">
        <v>3856</v>
      </c>
    </row>
    <row r="870" spans="2:4" ht="12.75">
      <c r="B870" t="s">
        <v>3846</v>
      </c>
      <c r="C870" t="s">
        <v>3845</v>
      </c>
      <c r="D870" t="s">
        <v>3845</v>
      </c>
    </row>
    <row r="871" spans="2:4" ht="12.75">
      <c r="B871" t="s">
        <v>3815</v>
      </c>
      <c r="C871" t="s">
        <v>3814</v>
      </c>
      <c r="D871" t="s">
        <v>3814</v>
      </c>
    </row>
    <row r="872" spans="2:4" ht="12.75">
      <c r="B872" t="s">
        <v>3817</v>
      </c>
      <c r="C872" t="s">
        <v>3816</v>
      </c>
      <c r="D872" t="s">
        <v>3816</v>
      </c>
    </row>
    <row r="873" spans="2:4" ht="12.75">
      <c r="B873" t="s">
        <v>3831</v>
      </c>
      <c r="C873" t="s">
        <v>3830</v>
      </c>
      <c r="D873" t="s">
        <v>3830</v>
      </c>
    </row>
    <row r="874" spans="2:4" ht="12.75">
      <c r="B874" t="s">
        <v>3833</v>
      </c>
      <c r="C874" t="s">
        <v>3832</v>
      </c>
      <c r="D874" t="s">
        <v>3832</v>
      </c>
    </row>
    <row r="875" spans="2:4" ht="12.75">
      <c r="B875" t="s">
        <v>3823</v>
      </c>
      <c r="C875" t="s">
        <v>3822</v>
      </c>
      <c r="D875" t="s">
        <v>3822</v>
      </c>
    </row>
    <row r="876" spans="2:4" ht="12.75">
      <c r="B876" t="s">
        <v>3825</v>
      </c>
      <c r="C876" t="s">
        <v>3824</v>
      </c>
      <c r="D876" t="s">
        <v>3824</v>
      </c>
    </row>
    <row r="877" spans="2:4" ht="12.75">
      <c r="B877" t="s">
        <v>3835</v>
      </c>
      <c r="C877" t="s">
        <v>3834</v>
      </c>
      <c r="D877" t="s">
        <v>3834</v>
      </c>
    </row>
    <row r="878" spans="2:4" ht="12.75">
      <c r="B878" t="s">
        <v>3837</v>
      </c>
      <c r="C878" t="s">
        <v>3836</v>
      </c>
      <c r="D878" t="s">
        <v>3836</v>
      </c>
    </row>
    <row r="879" spans="2:4" ht="12.75">
      <c r="B879" t="s">
        <v>3827</v>
      </c>
      <c r="C879" t="s">
        <v>3826</v>
      </c>
      <c r="D879" t="s">
        <v>3826</v>
      </c>
    </row>
    <row r="880" spans="2:4" ht="12.75">
      <c r="B880" t="s">
        <v>3829</v>
      </c>
      <c r="C880" t="s">
        <v>3828</v>
      </c>
      <c r="D880" t="s">
        <v>3828</v>
      </c>
    </row>
    <row r="881" spans="2:4" ht="12.75">
      <c r="B881" t="s">
        <v>3819</v>
      </c>
      <c r="C881" t="s">
        <v>3818</v>
      </c>
      <c r="D881" t="s">
        <v>3818</v>
      </c>
    </row>
    <row r="882" spans="2:4" ht="12.75">
      <c r="B882" t="s">
        <v>3821</v>
      </c>
      <c r="C882" t="s">
        <v>3820</v>
      </c>
      <c r="D882" t="s">
        <v>3820</v>
      </c>
    </row>
    <row r="883" spans="2:4" ht="12.75">
      <c r="B883" t="s">
        <v>3839</v>
      </c>
      <c r="C883" t="s">
        <v>3838</v>
      </c>
      <c r="D883" t="s">
        <v>3840</v>
      </c>
    </row>
    <row r="884" spans="2:4" ht="12.75">
      <c r="B884" t="s">
        <v>3842</v>
      </c>
      <c r="C884" t="s">
        <v>3841</v>
      </c>
      <c r="D884" t="s">
        <v>3841</v>
      </c>
    </row>
    <row r="885" spans="2:4" ht="12.75">
      <c r="B885" t="s">
        <v>3871</v>
      </c>
      <c r="C885" t="s">
        <v>3870</v>
      </c>
      <c r="D885" t="s">
        <v>3872</v>
      </c>
    </row>
    <row r="886" spans="2:4" ht="12.75">
      <c r="B886" t="s">
        <v>3867</v>
      </c>
      <c r="C886" t="s">
        <v>3866</v>
      </c>
      <c r="D886" t="s">
        <v>3866</v>
      </c>
    </row>
    <row r="887" spans="2:4" ht="12.75">
      <c r="B887" t="s">
        <v>3876</v>
      </c>
      <c r="C887" t="s">
        <v>3875</v>
      </c>
      <c r="D887" t="s">
        <v>3875</v>
      </c>
    </row>
    <row r="888" spans="2:4" ht="12.75">
      <c r="B888" t="s">
        <v>3862</v>
      </c>
      <c r="C888" t="s">
        <v>3861</v>
      </c>
      <c r="D888" t="s">
        <v>3863</v>
      </c>
    </row>
    <row r="889" spans="2:4" ht="12.75">
      <c r="B889" t="s">
        <v>3865</v>
      </c>
      <c r="C889" t="s">
        <v>3864</v>
      </c>
      <c r="D889" t="s">
        <v>3864</v>
      </c>
    </row>
    <row r="890" spans="2:4" ht="12.75">
      <c r="B890" t="s">
        <v>3874</v>
      </c>
      <c r="C890" t="s">
        <v>3873</v>
      </c>
      <c r="D890" t="s">
        <v>3873</v>
      </c>
    </row>
    <row r="891" spans="2:4" ht="12.75">
      <c r="B891" t="s">
        <v>3869</v>
      </c>
      <c r="C891" t="s">
        <v>3868</v>
      </c>
      <c r="D891" t="s">
        <v>3868</v>
      </c>
    </row>
    <row r="892" spans="2:4" ht="12.75">
      <c r="B892" t="s">
        <v>571</v>
      </c>
      <c r="C892" t="s">
        <v>3858</v>
      </c>
      <c r="D892" t="s">
        <v>3858</v>
      </c>
    </row>
    <row r="893" spans="2:4" ht="12.75">
      <c r="B893" t="s">
        <v>3860</v>
      </c>
      <c r="C893" t="s">
        <v>3859</v>
      </c>
      <c r="D893" t="s">
        <v>3859</v>
      </c>
    </row>
    <row r="894" spans="2:4" ht="12.75">
      <c r="B894" t="s">
        <v>3844</v>
      </c>
      <c r="C894" t="s">
        <v>3843</v>
      </c>
      <c r="D894" t="s">
        <v>3843</v>
      </c>
    </row>
    <row r="895" spans="2:4" ht="12.75">
      <c r="B895" t="s">
        <v>3813</v>
      </c>
      <c r="C895" t="s">
        <v>3812</v>
      </c>
      <c r="D895" t="s">
        <v>3812</v>
      </c>
    </row>
    <row r="896" spans="2:4" ht="12.75">
      <c r="B896" t="s">
        <v>572</v>
      </c>
      <c r="C896" t="s">
        <v>4000</v>
      </c>
      <c r="D896" t="s">
        <v>4000</v>
      </c>
    </row>
    <row r="897" spans="2:4" ht="12.75">
      <c r="B897" t="s">
        <v>573</v>
      </c>
      <c r="C897" t="s">
        <v>574</v>
      </c>
      <c r="D897" t="s">
        <v>575</v>
      </c>
    </row>
    <row r="898" spans="2:4" ht="12.75">
      <c r="B898" t="s">
        <v>576</v>
      </c>
      <c r="C898" t="s">
        <v>577</v>
      </c>
      <c r="D898" t="s">
        <v>578</v>
      </c>
    </row>
    <row r="899" spans="2:4" ht="12.75">
      <c r="B899" t="s">
        <v>1739</v>
      </c>
      <c r="C899" t="s">
        <v>1738</v>
      </c>
      <c r="D899" t="s">
        <v>1740</v>
      </c>
    </row>
    <row r="900" spans="2:4" ht="12.75">
      <c r="B900" t="s">
        <v>1751</v>
      </c>
      <c r="C900" t="s">
        <v>1750</v>
      </c>
      <c r="D900" t="s">
        <v>1752</v>
      </c>
    </row>
    <row r="901" spans="2:4" ht="12.75">
      <c r="B901" t="s">
        <v>1754</v>
      </c>
      <c r="C901" t="s">
        <v>1753</v>
      </c>
      <c r="D901" t="s">
        <v>1755</v>
      </c>
    </row>
    <row r="902" spans="2:4" ht="12.75">
      <c r="B902" t="s">
        <v>1757</v>
      </c>
      <c r="C902" t="s">
        <v>1756</v>
      </c>
      <c r="D902" t="s">
        <v>1758</v>
      </c>
    </row>
    <row r="903" spans="2:4" ht="12.75">
      <c r="B903" t="s">
        <v>1766</v>
      </c>
      <c r="C903" t="s">
        <v>1765</v>
      </c>
      <c r="D903" t="s">
        <v>1767</v>
      </c>
    </row>
    <row r="904" spans="2:4" ht="12.75">
      <c r="B904" t="s">
        <v>579</v>
      </c>
      <c r="C904" t="s">
        <v>4011</v>
      </c>
      <c r="D904" t="s">
        <v>580</v>
      </c>
    </row>
    <row r="905" spans="2:4" ht="12.75">
      <c r="B905" t="s">
        <v>1772</v>
      </c>
      <c r="C905" t="s">
        <v>1771</v>
      </c>
      <c r="D905" t="s">
        <v>1773</v>
      </c>
    </row>
    <row r="906" spans="2:4" ht="12.75">
      <c r="B906" t="s">
        <v>1775</v>
      </c>
      <c r="C906" t="s">
        <v>1774</v>
      </c>
      <c r="D906" t="s">
        <v>1776</v>
      </c>
    </row>
    <row r="907" spans="2:4" ht="12.75">
      <c r="B907" t="s">
        <v>1760</v>
      </c>
      <c r="C907" t="s">
        <v>1759</v>
      </c>
      <c r="D907" t="s">
        <v>1761</v>
      </c>
    </row>
    <row r="908" spans="2:4" ht="12.75">
      <c r="B908" t="s">
        <v>1763</v>
      </c>
      <c r="C908" t="s">
        <v>1762</v>
      </c>
      <c r="D908" t="s">
        <v>1764</v>
      </c>
    </row>
    <row r="909" spans="2:4" ht="12.75">
      <c r="B909" t="s">
        <v>1769</v>
      </c>
      <c r="C909" t="s">
        <v>1768</v>
      </c>
      <c r="D909" t="s">
        <v>1770</v>
      </c>
    </row>
    <row r="910" spans="2:4" ht="12.75">
      <c r="B910" t="s">
        <v>1742</v>
      </c>
      <c r="C910" t="s">
        <v>1741</v>
      </c>
      <c r="D910" t="s">
        <v>1743</v>
      </c>
    </row>
    <row r="911" spans="2:4" ht="12.75">
      <c r="B911" t="s">
        <v>1745</v>
      </c>
      <c r="C911" t="s">
        <v>1744</v>
      </c>
      <c r="D911" t="s">
        <v>1746</v>
      </c>
    </row>
    <row r="912" spans="2:4" ht="12.75">
      <c r="B912" t="s">
        <v>1748</v>
      </c>
      <c r="C912" t="s">
        <v>1747</v>
      </c>
      <c r="D912" t="s">
        <v>1749</v>
      </c>
    </row>
    <row r="913" spans="2:4" ht="12.75">
      <c r="B913" t="s">
        <v>1778</v>
      </c>
      <c r="C913" t="s">
        <v>1777</v>
      </c>
      <c r="D913" t="s">
        <v>1779</v>
      </c>
    </row>
    <row r="914" spans="2:4" ht="12.75">
      <c r="B914" t="s">
        <v>1823</v>
      </c>
      <c r="C914" t="s">
        <v>1822</v>
      </c>
      <c r="D914" t="s">
        <v>1824</v>
      </c>
    </row>
    <row r="915" spans="2:4" ht="12.75">
      <c r="B915" t="s">
        <v>1805</v>
      </c>
      <c r="C915" t="s">
        <v>1832</v>
      </c>
      <c r="D915" t="s">
        <v>1806</v>
      </c>
    </row>
    <row r="916" spans="2:4" ht="12.75">
      <c r="B916" t="s">
        <v>1829</v>
      </c>
      <c r="C916" t="s">
        <v>1828</v>
      </c>
      <c r="D916" t="s">
        <v>1830</v>
      </c>
    </row>
    <row r="917" spans="2:4" ht="12.75">
      <c r="B917" t="s">
        <v>1802</v>
      </c>
      <c r="C917" t="s">
        <v>1831</v>
      </c>
      <c r="D917" t="s">
        <v>1803</v>
      </c>
    </row>
    <row r="918" spans="2:4" ht="12.75">
      <c r="B918" t="s">
        <v>1826</v>
      </c>
      <c r="C918" t="s">
        <v>1825</v>
      </c>
      <c r="D918" t="s">
        <v>1827</v>
      </c>
    </row>
    <row r="919" spans="2:4" ht="12.75">
      <c r="B919" t="s">
        <v>1808</v>
      </c>
      <c r="C919" t="s">
        <v>1833</v>
      </c>
      <c r="D919" t="s">
        <v>1809</v>
      </c>
    </row>
    <row r="920" spans="2:4" ht="12.75">
      <c r="B920" t="s">
        <v>1820</v>
      </c>
      <c r="C920" t="s">
        <v>1819</v>
      </c>
      <c r="D920" t="s">
        <v>1821</v>
      </c>
    </row>
    <row r="921" spans="2:4" ht="12.75">
      <c r="B921" t="s">
        <v>1814</v>
      </c>
      <c r="C921" t="s">
        <v>1813</v>
      </c>
      <c r="D921" t="s">
        <v>1815</v>
      </c>
    </row>
    <row r="922" spans="2:4" ht="12.75">
      <c r="B922" t="s">
        <v>1817</v>
      </c>
      <c r="C922" t="s">
        <v>1816</v>
      </c>
      <c r="D922" t="s">
        <v>1818</v>
      </c>
    </row>
    <row r="923" spans="2:4" ht="12.75">
      <c r="B923" t="s">
        <v>1811</v>
      </c>
      <c r="C923" t="s">
        <v>1810</v>
      </c>
      <c r="D923" t="s">
        <v>1812</v>
      </c>
    </row>
    <row r="924" spans="2:4" ht="12.75">
      <c r="B924" t="s">
        <v>1793</v>
      </c>
      <c r="C924" t="s">
        <v>1792</v>
      </c>
      <c r="D924" t="s">
        <v>1794</v>
      </c>
    </row>
    <row r="925" spans="2:4" ht="12.75">
      <c r="B925" t="s">
        <v>581</v>
      </c>
      <c r="C925" t="s">
        <v>1804</v>
      </c>
      <c r="D925" t="s">
        <v>582</v>
      </c>
    </row>
    <row r="926" spans="2:4" ht="12.75">
      <c r="B926" t="s">
        <v>1799</v>
      </c>
      <c r="C926" t="s">
        <v>1798</v>
      </c>
      <c r="D926" t="s">
        <v>1800</v>
      </c>
    </row>
    <row r="927" spans="2:4" ht="12.75">
      <c r="B927" t="s">
        <v>583</v>
      </c>
      <c r="C927" t="s">
        <v>1801</v>
      </c>
      <c r="D927" t="s">
        <v>584</v>
      </c>
    </row>
    <row r="928" spans="2:4" ht="12.75">
      <c r="B928" t="s">
        <v>1796</v>
      </c>
      <c r="C928" t="s">
        <v>1795</v>
      </c>
      <c r="D928" t="s">
        <v>1797</v>
      </c>
    </row>
    <row r="929" spans="2:4" ht="12.75">
      <c r="B929" t="s">
        <v>585</v>
      </c>
      <c r="C929" t="s">
        <v>1807</v>
      </c>
      <c r="D929" t="s">
        <v>586</v>
      </c>
    </row>
    <row r="930" spans="2:4" ht="12.75">
      <c r="B930" t="s">
        <v>1790</v>
      </c>
      <c r="C930" t="s">
        <v>1789</v>
      </c>
      <c r="D930" t="s">
        <v>1791</v>
      </c>
    </row>
    <row r="931" spans="2:4" ht="12.75">
      <c r="B931" t="s">
        <v>1784</v>
      </c>
      <c r="C931" t="s">
        <v>1783</v>
      </c>
      <c r="D931" t="s">
        <v>1785</v>
      </c>
    </row>
    <row r="932" spans="2:4" ht="12.75">
      <c r="B932" t="s">
        <v>1787</v>
      </c>
      <c r="C932" t="s">
        <v>1786</v>
      </c>
      <c r="D932" t="s">
        <v>1788</v>
      </c>
    </row>
    <row r="933" spans="2:4" ht="12.75">
      <c r="B933" t="s">
        <v>1781</v>
      </c>
      <c r="C933" t="s">
        <v>1780</v>
      </c>
      <c r="D933" t="s">
        <v>1782</v>
      </c>
    </row>
    <row r="934" spans="2:4" ht="12.75">
      <c r="B934" t="s">
        <v>1546</v>
      </c>
      <c r="C934" t="s">
        <v>1545</v>
      </c>
      <c r="D934" t="s">
        <v>1545</v>
      </c>
    </row>
    <row r="935" spans="2:4" ht="12.75">
      <c r="B935" t="s">
        <v>2317</v>
      </c>
      <c r="C935" t="s">
        <v>2316</v>
      </c>
      <c r="D935" t="s">
        <v>2316</v>
      </c>
    </row>
    <row r="936" spans="2:4" ht="12.75">
      <c r="B936" t="s">
        <v>2319</v>
      </c>
      <c r="C936" t="s">
        <v>2318</v>
      </c>
      <c r="D936" t="s">
        <v>2318</v>
      </c>
    </row>
    <row r="937" spans="2:4" ht="12.75">
      <c r="B937" t="s">
        <v>1634</v>
      </c>
      <c r="C937" t="s">
        <v>1633</v>
      </c>
      <c r="D937" t="s">
        <v>1633</v>
      </c>
    </row>
    <row r="938" spans="2:4" ht="12.75">
      <c r="B938" t="s">
        <v>2457</v>
      </c>
      <c r="C938" t="s">
        <v>2456</v>
      </c>
      <c r="D938" t="s">
        <v>2456</v>
      </c>
    </row>
    <row r="939" spans="2:4" ht="12.75">
      <c r="B939" t="s">
        <v>1480</v>
      </c>
      <c r="C939" t="s">
        <v>1479</v>
      </c>
      <c r="D939" t="s">
        <v>1479</v>
      </c>
    </row>
    <row r="940" spans="2:4" ht="12.75">
      <c r="B940" t="s">
        <v>2353</v>
      </c>
      <c r="C940" t="s">
        <v>2352</v>
      </c>
      <c r="D940" t="s">
        <v>2352</v>
      </c>
    </row>
    <row r="941" spans="2:4" ht="12.75">
      <c r="B941" t="s">
        <v>1518</v>
      </c>
      <c r="C941" t="s">
        <v>1517</v>
      </c>
      <c r="D941" t="s">
        <v>1517</v>
      </c>
    </row>
    <row r="942" spans="2:4" ht="12.75">
      <c r="B942" t="s">
        <v>1520</v>
      </c>
      <c r="C942" t="s">
        <v>1519</v>
      </c>
      <c r="D942" t="s">
        <v>1519</v>
      </c>
    </row>
    <row r="943" spans="2:4" ht="12.75">
      <c r="B943" t="s">
        <v>1524</v>
      </c>
      <c r="C943" t="s">
        <v>1523</v>
      </c>
      <c r="D943" t="s">
        <v>1523</v>
      </c>
    </row>
    <row r="944" spans="2:4" ht="12.75">
      <c r="B944" t="s">
        <v>3098</v>
      </c>
      <c r="C944" t="s">
        <v>3097</v>
      </c>
      <c r="D944" t="s">
        <v>3097</v>
      </c>
    </row>
    <row r="945" spans="2:4" ht="12.75">
      <c r="B945" t="s">
        <v>2476</v>
      </c>
      <c r="C945" t="s">
        <v>2475</v>
      </c>
      <c r="D945" t="s">
        <v>2475</v>
      </c>
    </row>
    <row r="946" spans="2:4" ht="12.75">
      <c r="B946" t="s">
        <v>2480</v>
      </c>
      <c r="C946" t="s">
        <v>2479</v>
      </c>
      <c r="D946" t="s">
        <v>2479</v>
      </c>
    </row>
    <row r="947" spans="2:4" ht="12.75">
      <c r="B947" t="s">
        <v>2478</v>
      </c>
      <c r="C947" t="s">
        <v>2477</v>
      </c>
      <c r="D947" t="s">
        <v>2477</v>
      </c>
    </row>
    <row r="948" spans="2:4" ht="12.75">
      <c r="B948" t="s">
        <v>2482</v>
      </c>
      <c r="C948" t="s">
        <v>2481</v>
      </c>
      <c r="D948" t="s">
        <v>2481</v>
      </c>
    </row>
    <row r="949" spans="2:4" ht="12.75">
      <c r="B949" t="s">
        <v>2522</v>
      </c>
      <c r="C949" t="s">
        <v>2521</v>
      </c>
      <c r="D949" t="s">
        <v>2521</v>
      </c>
    </row>
    <row r="950" spans="2:4" ht="12.75">
      <c r="B950" t="s">
        <v>2524</v>
      </c>
      <c r="C950" t="s">
        <v>2523</v>
      </c>
      <c r="D950" t="s">
        <v>2523</v>
      </c>
    </row>
    <row r="951" spans="2:4" ht="12.75">
      <c r="B951" t="s">
        <v>2506</v>
      </c>
      <c r="C951" t="s">
        <v>2505</v>
      </c>
      <c r="D951" t="s">
        <v>2505</v>
      </c>
    </row>
    <row r="952" spans="2:4" ht="12.75">
      <c r="B952" t="s">
        <v>2526</v>
      </c>
      <c r="C952" t="s">
        <v>2525</v>
      </c>
      <c r="D952" t="s">
        <v>2525</v>
      </c>
    </row>
    <row r="953" spans="2:4" ht="12.75">
      <c r="B953" t="s">
        <v>2528</v>
      </c>
      <c r="C953" t="s">
        <v>2527</v>
      </c>
      <c r="D953" t="s">
        <v>2527</v>
      </c>
    </row>
    <row r="954" spans="2:4" ht="12.75">
      <c r="B954" t="s">
        <v>2530</v>
      </c>
      <c r="C954" t="s">
        <v>2529</v>
      </c>
      <c r="D954" t="s">
        <v>2529</v>
      </c>
    </row>
    <row r="955" spans="2:4" ht="12.75">
      <c r="B955" t="s">
        <v>2534</v>
      </c>
      <c r="C955" t="s">
        <v>2533</v>
      </c>
      <c r="D955" t="s">
        <v>2533</v>
      </c>
    </row>
    <row r="956" spans="2:4" ht="12.75">
      <c r="B956" t="s">
        <v>2540</v>
      </c>
      <c r="C956" t="s">
        <v>2539</v>
      </c>
      <c r="D956" t="s">
        <v>2539</v>
      </c>
    </row>
    <row r="957" spans="2:4" ht="12.75">
      <c r="B957" t="s">
        <v>2512</v>
      </c>
      <c r="C957" t="s">
        <v>2511</v>
      </c>
      <c r="D957" t="s">
        <v>2511</v>
      </c>
    </row>
    <row r="958" spans="2:4" ht="12.75">
      <c r="B958" t="s">
        <v>2516</v>
      </c>
      <c r="C958" t="s">
        <v>2515</v>
      </c>
      <c r="D958" t="s">
        <v>2515</v>
      </c>
    </row>
    <row r="959" spans="2:4" ht="12.75">
      <c r="B959" t="s">
        <v>2514</v>
      </c>
      <c r="C959" t="s">
        <v>2513</v>
      </c>
      <c r="D959" t="s">
        <v>2513</v>
      </c>
    </row>
    <row r="960" spans="2:4" ht="12.75">
      <c r="B960" t="s">
        <v>2520</v>
      </c>
      <c r="C960" t="s">
        <v>2519</v>
      </c>
      <c r="D960" t="s">
        <v>2519</v>
      </c>
    </row>
    <row r="961" spans="2:4" ht="12.75">
      <c r="B961" t="s">
        <v>2518</v>
      </c>
      <c r="C961" t="s">
        <v>2517</v>
      </c>
      <c r="D961" t="s">
        <v>2517</v>
      </c>
    </row>
    <row r="962" spans="2:4" ht="12.75">
      <c r="B962" t="s">
        <v>2532</v>
      </c>
      <c r="C962" t="s">
        <v>2531</v>
      </c>
      <c r="D962" t="s">
        <v>2531</v>
      </c>
    </row>
    <row r="963" spans="2:4" ht="12.75">
      <c r="B963" t="s">
        <v>4159</v>
      </c>
      <c r="C963" t="s">
        <v>4158</v>
      </c>
      <c r="D963" t="s">
        <v>4158</v>
      </c>
    </row>
    <row r="964" spans="2:4" ht="12.75">
      <c r="B964" t="s">
        <v>4161</v>
      </c>
      <c r="C964" t="s">
        <v>4160</v>
      </c>
      <c r="D964" t="s">
        <v>4160</v>
      </c>
    </row>
    <row r="965" spans="2:4" ht="12.75">
      <c r="B965" t="s">
        <v>1440</v>
      </c>
      <c r="C965" t="s">
        <v>1439</v>
      </c>
      <c r="D965" t="s">
        <v>1439</v>
      </c>
    </row>
    <row r="966" spans="2:4" ht="12.75">
      <c r="B966" t="s">
        <v>1442</v>
      </c>
      <c r="C966" t="s">
        <v>1441</v>
      </c>
      <c r="D966" t="s">
        <v>1441</v>
      </c>
    </row>
    <row r="967" spans="2:4" ht="12.75">
      <c r="B967" t="s">
        <v>1444</v>
      </c>
      <c r="C967" t="s">
        <v>1443</v>
      </c>
      <c r="D967" t="s">
        <v>1443</v>
      </c>
    </row>
    <row r="968" spans="2:4" ht="12.75">
      <c r="B968" t="s">
        <v>1446</v>
      </c>
      <c r="C968" t="s">
        <v>1445</v>
      </c>
      <c r="D968" t="s">
        <v>1445</v>
      </c>
    </row>
    <row r="969" spans="2:4" ht="12.75">
      <c r="B969" t="s">
        <v>4077</v>
      </c>
      <c r="C969" t="s">
        <v>4076</v>
      </c>
      <c r="D969" t="s">
        <v>4076</v>
      </c>
    </row>
    <row r="970" spans="2:4" ht="12.75">
      <c r="B970" t="s">
        <v>4107</v>
      </c>
      <c r="C970" t="s">
        <v>4106</v>
      </c>
      <c r="D970" t="s">
        <v>4106</v>
      </c>
    </row>
    <row r="971" spans="2:4" ht="12.75">
      <c r="B971" t="s">
        <v>4105</v>
      </c>
      <c r="C971" t="s">
        <v>4104</v>
      </c>
      <c r="D971" t="s">
        <v>4104</v>
      </c>
    </row>
    <row r="972" spans="2:4" ht="12.75">
      <c r="B972" t="s">
        <v>4087</v>
      </c>
      <c r="C972" t="s">
        <v>4086</v>
      </c>
      <c r="D972" t="s">
        <v>4086</v>
      </c>
    </row>
    <row r="973" spans="2:4" ht="12.75">
      <c r="B973" t="s">
        <v>4089</v>
      </c>
      <c r="C973" t="s">
        <v>4088</v>
      </c>
      <c r="D973" t="s">
        <v>4088</v>
      </c>
    </row>
    <row r="974" spans="2:4" ht="12.75">
      <c r="B974" t="s">
        <v>4091</v>
      </c>
      <c r="C974" t="s">
        <v>4090</v>
      </c>
      <c r="D974" t="s">
        <v>4090</v>
      </c>
    </row>
    <row r="975" spans="2:4" ht="12.75">
      <c r="B975" t="s">
        <v>2538</v>
      </c>
      <c r="C975" t="s">
        <v>2537</v>
      </c>
      <c r="D975" t="s">
        <v>2537</v>
      </c>
    </row>
    <row r="976" spans="2:4" ht="12.75">
      <c r="B976" t="s">
        <v>4169</v>
      </c>
      <c r="C976" t="s">
        <v>4168</v>
      </c>
      <c r="D976" t="s">
        <v>4168</v>
      </c>
    </row>
    <row r="977" spans="2:4" ht="12.75">
      <c r="B977" t="s">
        <v>2764</v>
      </c>
      <c r="C977" t="s">
        <v>2763</v>
      </c>
      <c r="D977" t="s">
        <v>2763</v>
      </c>
    </row>
    <row r="978" spans="2:4" ht="12.75">
      <c r="B978" t="s">
        <v>4129</v>
      </c>
      <c r="C978" t="s">
        <v>4128</v>
      </c>
      <c r="D978" t="s">
        <v>4128</v>
      </c>
    </row>
    <row r="979" spans="2:4" ht="12.75">
      <c r="B979" t="s">
        <v>4127</v>
      </c>
      <c r="C979" t="s">
        <v>4126</v>
      </c>
      <c r="D979" t="s">
        <v>4126</v>
      </c>
    </row>
    <row r="980" spans="2:4" ht="12.75">
      <c r="B980" t="s">
        <v>2542</v>
      </c>
      <c r="C980" t="s">
        <v>2541</v>
      </c>
      <c r="D980" t="s">
        <v>2541</v>
      </c>
    </row>
    <row r="981" spans="2:4" ht="12.75">
      <c r="B981" t="s">
        <v>2536</v>
      </c>
      <c r="C981" t="s">
        <v>2535</v>
      </c>
      <c r="D981" t="s">
        <v>2535</v>
      </c>
    </row>
    <row r="982" spans="2:4" ht="12.75">
      <c r="B982" t="s">
        <v>2548</v>
      </c>
      <c r="C982" t="s">
        <v>2547</v>
      </c>
      <c r="D982" t="s">
        <v>2547</v>
      </c>
    </row>
    <row r="983" spans="2:4" ht="12.75">
      <c r="B983" t="s">
        <v>2510</v>
      </c>
      <c r="C983" t="s">
        <v>2509</v>
      </c>
      <c r="D983" t="s">
        <v>2509</v>
      </c>
    </row>
    <row r="984" spans="2:4" ht="12.75">
      <c r="B984" t="s">
        <v>2888</v>
      </c>
      <c r="C984" t="s">
        <v>2887</v>
      </c>
      <c r="D984" t="s">
        <v>2887</v>
      </c>
    </row>
    <row r="985" spans="2:4" ht="12.75">
      <c r="B985" t="s">
        <v>1404</v>
      </c>
      <c r="C985" t="s">
        <v>2889</v>
      </c>
      <c r="D985" t="s">
        <v>2889</v>
      </c>
    </row>
    <row r="986" spans="2:4" ht="12.75">
      <c r="B986" t="s">
        <v>4019</v>
      </c>
      <c r="C986" t="s">
        <v>4018</v>
      </c>
      <c r="D986" t="s">
        <v>4018</v>
      </c>
    </row>
    <row r="987" spans="2:4" ht="12.75">
      <c r="B987" t="s">
        <v>4193</v>
      </c>
      <c r="C987" t="s">
        <v>4192</v>
      </c>
      <c r="D987" t="s">
        <v>4192</v>
      </c>
    </row>
    <row r="988" spans="2:4" ht="12.75">
      <c r="B988" t="s">
        <v>4145</v>
      </c>
      <c r="C988" t="s">
        <v>4144</v>
      </c>
      <c r="D988" t="s">
        <v>4144</v>
      </c>
    </row>
    <row r="989" spans="2:4" ht="12.75">
      <c r="B989" t="s">
        <v>4147</v>
      </c>
      <c r="C989" t="s">
        <v>4146</v>
      </c>
      <c r="D989" t="s">
        <v>4146</v>
      </c>
    </row>
    <row r="990" spans="2:4" ht="12.75">
      <c r="B990" t="s">
        <v>4149</v>
      </c>
      <c r="C990" t="s">
        <v>4148</v>
      </c>
      <c r="D990" t="s">
        <v>4148</v>
      </c>
    </row>
    <row r="991" spans="2:4" ht="12.75">
      <c r="B991" t="s">
        <v>4151</v>
      </c>
      <c r="C991" t="s">
        <v>4150</v>
      </c>
      <c r="D991" t="s">
        <v>4150</v>
      </c>
    </row>
    <row r="992" spans="2:4" ht="12.75">
      <c r="B992" t="s">
        <v>4153</v>
      </c>
      <c r="C992" t="s">
        <v>4152</v>
      </c>
      <c r="D992" t="s">
        <v>4152</v>
      </c>
    </row>
    <row r="993" spans="2:4" ht="12.75">
      <c r="B993" t="s">
        <v>4021</v>
      </c>
      <c r="C993" t="s">
        <v>4020</v>
      </c>
      <c r="D993" t="s">
        <v>4020</v>
      </c>
    </row>
    <row r="994" spans="2:4" ht="12.75">
      <c r="B994" t="s">
        <v>4025</v>
      </c>
      <c r="C994" t="s">
        <v>4024</v>
      </c>
      <c r="D994" t="s">
        <v>4024</v>
      </c>
    </row>
    <row r="995" spans="2:4" ht="12.75">
      <c r="B995" t="s">
        <v>4023</v>
      </c>
      <c r="C995" t="s">
        <v>4022</v>
      </c>
      <c r="D995" t="s">
        <v>4022</v>
      </c>
    </row>
    <row r="996" spans="2:4" ht="12.75">
      <c r="B996" t="s">
        <v>4027</v>
      </c>
      <c r="C996" t="s">
        <v>4026</v>
      </c>
      <c r="D996" t="s">
        <v>4026</v>
      </c>
    </row>
    <row r="997" spans="2:4" ht="12.75">
      <c r="B997" t="s">
        <v>4031</v>
      </c>
      <c r="C997" t="s">
        <v>4030</v>
      </c>
      <c r="D997" t="s">
        <v>4030</v>
      </c>
    </row>
    <row r="998" spans="2:4" ht="12.75">
      <c r="B998" t="s">
        <v>4043</v>
      </c>
      <c r="C998" t="s">
        <v>4042</v>
      </c>
      <c r="D998" t="s">
        <v>4042</v>
      </c>
    </row>
    <row r="999" spans="2:4" ht="12.75">
      <c r="B999" t="s">
        <v>4047</v>
      </c>
      <c r="C999" t="s">
        <v>4046</v>
      </c>
      <c r="D999" t="s">
        <v>4046</v>
      </c>
    </row>
    <row r="1000" spans="2:4" ht="12.75">
      <c r="B1000" t="s">
        <v>4033</v>
      </c>
      <c r="C1000" t="s">
        <v>4032</v>
      </c>
      <c r="D1000" t="s">
        <v>4032</v>
      </c>
    </row>
    <row r="1001" spans="2:4" ht="12.75">
      <c r="B1001" t="s">
        <v>4037</v>
      </c>
      <c r="C1001" t="s">
        <v>4036</v>
      </c>
      <c r="D1001" t="s">
        <v>4036</v>
      </c>
    </row>
    <row r="1002" spans="2:4" ht="12.75">
      <c r="B1002" t="s">
        <v>4035</v>
      </c>
      <c r="C1002" t="s">
        <v>4034</v>
      </c>
      <c r="D1002" t="s">
        <v>4034</v>
      </c>
    </row>
    <row r="1003" spans="2:4" ht="12.75">
      <c r="B1003" t="s">
        <v>4029</v>
      </c>
      <c r="C1003" t="s">
        <v>4028</v>
      </c>
      <c r="D1003" t="s">
        <v>4028</v>
      </c>
    </row>
    <row r="1004" spans="2:4" ht="12.75">
      <c r="B1004" t="s">
        <v>4039</v>
      </c>
      <c r="C1004" t="s">
        <v>4038</v>
      </c>
      <c r="D1004" t="s">
        <v>4038</v>
      </c>
    </row>
    <row r="1005" spans="2:4" ht="12.75">
      <c r="B1005" t="s">
        <v>4049</v>
      </c>
      <c r="C1005" t="s">
        <v>4048</v>
      </c>
      <c r="D1005" t="s">
        <v>4048</v>
      </c>
    </row>
    <row r="1006" spans="2:4" ht="12.75">
      <c r="B1006" t="s">
        <v>4051</v>
      </c>
      <c r="C1006" t="s">
        <v>4050</v>
      </c>
      <c r="D1006" t="s">
        <v>4050</v>
      </c>
    </row>
    <row r="1007" spans="2:4" ht="12.75">
      <c r="B1007" t="s">
        <v>4059</v>
      </c>
      <c r="C1007" t="s">
        <v>4058</v>
      </c>
      <c r="D1007" t="s">
        <v>4058</v>
      </c>
    </row>
    <row r="1008" spans="2:4" ht="12.75">
      <c r="B1008" t="s">
        <v>4057</v>
      </c>
      <c r="C1008" t="s">
        <v>4056</v>
      </c>
      <c r="D1008" t="s">
        <v>4056</v>
      </c>
    </row>
    <row r="1009" spans="2:4" ht="12.75">
      <c r="B1009" t="s">
        <v>4061</v>
      </c>
      <c r="C1009" t="s">
        <v>4060</v>
      </c>
      <c r="D1009" t="s">
        <v>4060</v>
      </c>
    </row>
    <row r="1010" spans="2:4" ht="12.75">
      <c r="B1010" t="s">
        <v>4063</v>
      </c>
      <c r="C1010" t="s">
        <v>4062</v>
      </c>
      <c r="D1010" t="s">
        <v>4062</v>
      </c>
    </row>
    <row r="1011" spans="2:4" ht="12.75">
      <c r="B1011" t="s">
        <v>4065</v>
      </c>
      <c r="C1011" t="s">
        <v>4064</v>
      </c>
      <c r="D1011" t="s">
        <v>4064</v>
      </c>
    </row>
    <row r="1012" spans="2:4" ht="12.75">
      <c r="B1012" t="s">
        <v>4071</v>
      </c>
      <c r="C1012" t="s">
        <v>4070</v>
      </c>
      <c r="D1012" t="s">
        <v>4070</v>
      </c>
    </row>
    <row r="1013" spans="2:4" ht="12.75">
      <c r="B1013" t="s">
        <v>4073</v>
      </c>
      <c r="C1013" t="s">
        <v>4072</v>
      </c>
      <c r="D1013" t="s">
        <v>4072</v>
      </c>
    </row>
    <row r="1014" spans="2:4" ht="12.75">
      <c r="B1014" t="s">
        <v>4045</v>
      </c>
      <c r="C1014" t="s">
        <v>4044</v>
      </c>
      <c r="D1014" t="s">
        <v>4044</v>
      </c>
    </row>
    <row r="1015" spans="2:4" ht="12.75">
      <c r="B1015" t="s">
        <v>4041</v>
      </c>
      <c r="C1015" t="s">
        <v>4040</v>
      </c>
      <c r="D1015" t="s">
        <v>4040</v>
      </c>
    </row>
    <row r="1016" spans="2:4" ht="12.75">
      <c r="B1016" t="s">
        <v>4053</v>
      </c>
      <c r="C1016" t="s">
        <v>4052</v>
      </c>
      <c r="D1016" t="s">
        <v>4052</v>
      </c>
    </row>
    <row r="1017" spans="2:4" ht="12.75">
      <c r="B1017" t="s">
        <v>4055</v>
      </c>
      <c r="C1017" t="s">
        <v>4054</v>
      </c>
      <c r="D1017" t="s">
        <v>4054</v>
      </c>
    </row>
    <row r="1018" spans="2:4" ht="12.75">
      <c r="B1018" t="s">
        <v>4069</v>
      </c>
      <c r="C1018" t="s">
        <v>4068</v>
      </c>
      <c r="D1018" t="s">
        <v>4068</v>
      </c>
    </row>
    <row r="1019" spans="2:4" ht="12.75">
      <c r="B1019" t="s">
        <v>4067</v>
      </c>
      <c r="C1019" t="s">
        <v>4066</v>
      </c>
      <c r="D1019" t="s">
        <v>4066</v>
      </c>
    </row>
    <row r="1020" spans="2:4" ht="12.75">
      <c r="B1020" t="s">
        <v>2494</v>
      </c>
      <c r="C1020" t="s">
        <v>2493</v>
      </c>
      <c r="D1020" t="s">
        <v>2493</v>
      </c>
    </row>
    <row r="1021" spans="2:4" ht="12.75">
      <c r="B1021" t="s">
        <v>2498</v>
      </c>
      <c r="C1021" t="s">
        <v>2497</v>
      </c>
      <c r="D1021" t="s">
        <v>2497</v>
      </c>
    </row>
    <row r="1022" spans="2:4" ht="12.75">
      <c r="B1022" t="s">
        <v>2502</v>
      </c>
      <c r="C1022" t="s">
        <v>2501</v>
      </c>
      <c r="D1022" t="s">
        <v>2501</v>
      </c>
    </row>
    <row r="1023" spans="2:4" ht="12.75">
      <c r="B1023" t="s">
        <v>2496</v>
      </c>
      <c r="C1023" t="s">
        <v>2495</v>
      </c>
      <c r="D1023" t="s">
        <v>2495</v>
      </c>
    </row>
    <row r="1024" spans="2:4" ht="12.75">
      <c r="B1024" t="s">
        <v>2500</v>
      </c>
      <c r="C1024" t="s">
        <v>2499</v>
      </c>
      <c r="D1024" t="s">
        <v>2499</v>
      </c>
    </row>
    <row r="1025" spans="2:4" ht="12.75">
      <c r="B1025" t="s">
        <v>2504</v>
      </c>
      <c r="C1025" t="s">
        <v>2503</v>
      </c>
      <c r="D1025" t="s">
        <v>2503</v>
      </c>
    </row>
    <row r="1026" spans="2:4" ht="12.75">
      <c r="B1026" t="s">
        <v>4075</v>
      </c>
      <c r="C1026" t="s">
        <v>4074</v>
      </c>
      <c r="D1026" t="s">
        <v>4074</v>
      </c>
    </row>
    <row r="1027" spans="2:4" ht="12.75">
      <c r="B1027" t="s">
        <v>2768</v>
      </c>
      <c r="C1027" t="s">
        <v>2767</v>
      </c>
      <c r="D1027" t="s">
        <v>2767</v>
      </c>
    </row>
    <row r="1028" spans="2:4" ht="12.75">
      <c r="B1028" t="s">
        <v>2770</v>
      </c>
      <c r="C1028" t="s">
        <v>2769</v>
      </c>
      <c r="D1028" t="s">
        <v>2769</v>
      </c>
    </row>
    <row r="1029" spans="2:4" ht="12.75">
      <c r="B1029" t="s">
        <v>2772</v>
      </c>
      <c r="C1029" t="s">
        <v>2771</v>
      </c>
      <c r="D1029" t="s">
        <v>2771</v>
      </c>
    </row>
    <row r="1030" spans="2:4" ht="12.75">
      <c r="B1030" t="s">
        <v>2774</v>
      </c>
      <c r="C1030" t="s">
        <v>2773</v>
      </c>
      <c r="D1030" t="s">
        <v>2773</v>
      </c>
    </row>
    <row r="1031" spans="2:4" ht="12.75">
      <c r="B1031" t="s">
        <v>1448</v>
      </c>
      <c r="C1031" t="s">
        <v>1447</v>
      </c>
      <c r="D1031" t="s">
        <v>1447</v>
      </c>
    </row>
    <row r="1032" spans="2:4" ht="12.75">
      <c r="B1032" t="s">
        <v>4085</v>
      </c>
      <c r="C1032" t="s">
        <v>4084</v>
      </c>
      <c r="D1032" t="s">
        <v>4084</v>
      </c>
    </row>
    <row r="1033" spans="2:4" ht="12.75">
      <c r="B1033" t="s">
        <v>4081</v>
      </c>
      <c r="C1033" t="s">
        <v>4080</v>
      </c>
      <c r="D1033" t="s">
        <v>4080</v>
      </c>
    </row>
    <row r="1034" spans="2:4" ht="12.75">
      <c r="B1034" t="s">
        <v>2508</v>
      </c>
      <c r="C1034" t="s">
        <v>2507</v>
      </c>
      <c r="D1034" t="s">
        <v>2507</v>
      </c>
    </row>
    <row r="1035" spans="2:4" ht="12.75">
      <c r="B1035" t="s">
        <v>2544</v>
      </c>
      <c r="C1035" t="s">
        <v>2543</v>
      </c>
      <c r="D1035" t="s">
        <v>2543</v>
      </c>
    </row>
    <row r="1036" spans="2:4" ht="12.75">
      <c r="B1036" t="s">
        <v>4095</v>
      </c>
      <c r="C1036" t="s">
        <v>4094</v>
      </c>
      <c r="D1036" t="s">
        <v>4094</v>
      </c>
    </row>
    <row r="1037" spans="2:4" ht="12.75">
      <c r="B1037" t="s">
        <v>4093</v>
      </c>
      <c r="C1037" t="s">
        <v>4092</v>
      </c>
      <c r="D1037" t="s">
        <v>4092</v>
      </c>
    </row>
    <row r="1038" spans="2:4" ht="12.75">
      <c r="B1038" t="s">
        <v>4017</v>
      </c>
      <c r="C1038" t="s">
        <v>4016</v>
      </c>
      <c r="D1038" t="s">
        <v>4016</v>
      </c>
    </row>
    <row r="1039" spans="2:4" ht="12.75">
      <c r="B1039" t="s">
        <v>4097</v>
      </c>
      <c r="C1039" t="s">
        <v>4096</v>
      </c>
      <c r="D1039" t="s">
        <v>4096</v>
      </c>
    </row>
    <row r="1040" spans="2:4" ht="12.75">
      <c r="B1040" t="s">
        <v>4119</v>
      </c>
      <c r="C1040" t="s">
        <v>4118</v>
      </c>
      <c r="D1040" t="s">
        <v>4118</v>
      </c>
    </row>
    <row r="1041" spans="2:4" ht="12.75">
      <c r="B1041" t="s">
        <v>4121</v>
      </c>
      <c r="C1041" t="s">
        <v>4120</v>
      </c>
      <c r="D1041" t="s">
        <v>4120</v>
      </c>
    </row>
    <row r="1042" spans="2:4" ht="12.75">
      <c r="B1042" t="s">
        <v>4139</v>
      </c>
      <c r="C1042" t="s">
        <v>4138</v>
      </c>
      <c r="D1042" t="s">
        <v>4138</v>
      </c>
    </row>
    <row r="1043" spans="2:4" ht="12.75">
      <c r="B1043" t="s">
        <v>4143</v>
      </c>
      <c r="C1043" t="s">
        <v>4142</v>
      </c>
      <c r="D1043" t="s">
        <v>4142</v>
      </c>
    </row>
    <row r="1044" spans="2:4" ht="12.75">
      <c r="B1044" t="s">
        <v>4173</v>
      </c>
      <c r="C1044" t="s">
        <v>4172</v>
      </c>
      <c r="D1044" t="s">
        <v>4172</v>
      </c>
    </row>
    <row r="1045" spans="2:4" ht="12.75">
      <c r="B1045" t="s">
        <v>4177</v>
      </c>
      <c r="C1045" t="s">
        <v>4176</v>
      </c>
      <c r="D1045" t="s">
        <v>4176</v>
      </c>
    </row>
    <row r="1046" spans="2:4" ht="12.75">
      <c r="B1046" t="s">
        <v>4125</v>
      </c>
      <c r="C1046" t="s">
        <v>4124</v>
      </c>
      <c r="D1046" t="s">
        <v>4124</v>
      </c>
    </row>
    <row r="1047" spans="2:4" ht="12.75">
      <c r="B1047" t="s">
        <v>1450</v>
      </c>
      <c r="C1047" t="s">
        <v>1449</v>
      </c>
      <c r="D1047" t="s">
        <v>1449</v>
      </c>
    </row>
    <row r="1048" spans="2:4" ht="12.75">
      <c r="B1048" t="s">
        <v>4099</v>
      </c>
      <c r="C1048" t="s">
        <v>4098</v>
      </c>
      <c r="D1048" t="s">
        <v>4098</v>
      </c>
    </row>
    <row r="1049" spans="2:4" ht="12.75">
      <c r="B1049" t="s">
        <v>4101</v>
      </c>
      <c r="C1049" t="s">
        <v>4100</v>
      </c>
      <c r="D1049" t="s">
        <v>4100</v>
      </c>
    </row>
    <row r="1050" spans="2:4" ht="12.75">
      <c r="B1050" t="s">
        <v>4157</v>
      </c>
      <c r="C1050" t="s">
        <v>4156</v>
      </c>
      <c r="D1050" t="s">
        <v>4156</v>
      </c>
    </row>
    <row r="1051" spans="2:4" ht="12.75">
      <c r="B1051" t="s">
        <v>4163</v>
      </c>
      <c r="C1051" t="s">
        <v>4162</v>
      </c>
      <c r="D1051" t="s">
        <v>4162</v>
      </c>
    </row>
    <row r="1052" spans="2:4" ht="12.75">
      <c r="B1052" t="s">
        <v>4179</v>
      </c>
      <c r="C1052" t="s">
        <v>4178</v>
      </c>
      <c r="D1052" t="s">
        <v>4178</v>
      </c>
    </row>
    <row r="1053" spans="2:4" ht="12.75">
      <c r="B1053" t="s">
        <v>4181</v>
      </c>
      <c r="C1053" t="s">
        <v>4180</v>
      </c>
      <c r="D1053" t="s">
        <v>4180</v>
      </c>
    </row>
    <row r="1054" spans="2:4" ht="12.75">
      <c r="B1054" t="s">
        <v>4183</v>
      </c>
      <c r="C1054" t="s">
        <v>4182</v>
      </c>
      <c r="D1054" t="s">
        <v>4182</v>
      </c>
    </row>
    <row r="1055" spans="2:4" ht="12.75">
      <c r="B1055" t="s">
        <v>4109</v>
      </c>
      <c r="C1055" t="s">
        <v>4108</v>
      </c>
      <c r="D1055" t="s">
        <v>4108</v>
      </c>
    </row>
    <row r="1056" spans="2:4" ht="12.75">
      <c r="B1056" t="s">
        <v>4115</v>
      </c>
      <c r="C1056" t="s">
        <v>4114</v>
      </c>
      <c r="D1056" t="s">
        <v>4114</v>
      </c>
    </row>
    <row r="1057" spans="2:4" ht="12.75">
      <c r="B1057" t="s">
        <v>4111</v>
      </c>
      <c r="C1057" t="s">
        <v>4110</v>
      </c>
      <c r="D1057" t="s">
        <v>4110</v>
      </c>
    </row>
    <row r="1058" spans="2:4" ht="12.75">
      <c r="B1058" t="s">
        <v>4165</v>
      </c>
      <c r="C1058" t="s">
        <v>4164</v>
      </c>
      <c r="D1058" t="s">
        <v>4164</v>
      </c>
    </row>
    <row r="1059" spans="2:4" ht="12.75">
      <c r="B1059" t="s">
        <v>4123</v>
      </c>
      <c r="C1059" t="s">
        <v>4122</v>
      </c>
      <c r="D1059" t="s">
        <v>4122</v>
      </c>
    </row>
    <row r="1060" spans="2:4" ht="12.75">
      <c r="B1060" t="s">
        <v>4137</v>
      </c>
      <c r="C1060" t="s">
        <v>4136</v>
      </c>
      <c r="D1060" t="s">
        <v>4136</v>
      </c>
    </row>
    <row r="1061" spans="2:4" ht="12.75">
      <c r="B1061" t="s">
        <v>4155</v>
      </c>
      <c r="C1061" t="s">
        <v>4154</v>
      </c>
      <c r="D1061" t="s">
        <v>4154</v>
      </c>
    </row>
    <row r="1062" spans="2:4" ht="12.75">
      <c r="B1062" t="s">
        <v>4167</v>
      </c>
      <c r="C1062" t="s">
        <v>4166</v>
      </c>
      <c r="D1062" t="s">
        <v>4166</v>
      </c>
    </row>
    <row r="1063" spans="2:4" ht="12.75">
      <c r="B1063" t="s">
        <v>4171</v>
      </c>
      <c r="C1063" t="s">
        <v>4170</v>
      </c>
      <c r="D1063" t="s">
        <v>4170</v>
      </c>
    </row>
    <row r="1064" spans="2:4" ht="12.75">
      <c r="B1064" t="s">
        <v>4103</v>
      </c>
      <c r="C1064" t="s">
        <v>4102</v>
      </c>
      <c r="D1064" t="s">
        <v>4102</v>
      </c>
    </row>
    <row r="1065" spans="2:4" ht="12.75">
      <c r="B1065" t="s">
        <v>4113</v>
      </c>
      <c r="C1065" t="s">
        <v>4112</v>
      </c>
      <c r="D1065" t="s">
        <v>4112</v>
      </c>
    </row>
    <row r="1066" spans="2:4" ht="12.75">
      <c r="B1066" t="s">
        <v>4117</v>
      </c>
      <c r="C1066" t="s">
        <v>4116</v>
      </c>
      <c r="D1066" t="s">
        <v>4116</v>
      </c>
    </row>
    <row r="1067" spans="2:4" ht="12.75">
      <c r="B1067" t="s">
        <v>4131</v>
      </c>
      <c r="C1067" t="s">
        <v>4130</v>
      </c>
      <c r="D1067" t="s">
        <v>4130</v>
      </c>
    </row>
    <row r="1068" spans="2:4" ht="12.75">
      <c r="B1068" t="s">
        <v>4135</v>
      </c>
      <c r="C1068" t="s">
        <v>4134</v>
      </c>
      <c r="D1068" t="s">
        <v>4134</v>
      </c>
    </row>
    <row r="1069" spans="2:4" ht="12.75">
      <c r="B1069" t="s">
        <v>4133</v>
      </c>
      <c r="C1069" t="s">
        <v>4132</v>
      </c>
      <c r="D1069" t="s">
        <v>4132</v>
      </c>
    </row>
    <row r="1070" spans="2:4" ht="12.75">
      <c r="B1070" t="s">
        <v>1452</v>
      </c>
      <c r="C1070" t="s">
        <v>1451</v>
      </c>
      <c r="D1070" t="s">
        <v>1451</v>
      </c>
    </row>
    <row r="1071" spans="2:4" ht="12.75">
      <c r="B1071" t="s">
        <v>1454</v>
      </c>
      <c r="C1071" t="s">
        <v>1453</v>
      </c>
      <c r="D1071" t="s">
        <v>1453</v>
      </c>
    </row>
    <row r="1072" spans="2:4" ht="12.75">
      <c r="B1072" t="s">
        <v>1456</v>
      </c>
      <c r="C1072" t="s">
        <v>1455</v>
      </c>
      <c r="D1072" t="s">
        <v>1455</v>
      </c>
    </row>
    <row r="1073" spans="2:4" ht="12.75">
      <c r="B1073" t="s">
        <v>1458</v>
      </c>
      <c r="C1073" t="s">
        <v>1457</v>
      </c>
      <c r="D1073" t="s">
        <v>1457</v>
      </c>
    </row>
    <row r="1074" spans="2:4" ht="12.75">
      <c r="B1074" t="s">
        <v>1460</v>
      </c>
      <c r="C1074" t="s">
        <v>1459</v>
      </c>
      <c r="D1074" t="s">
        <v>1459</v>
      </c>
    </row>
    <row r="1075" spans="2:4" ht="12.75">
      <c r="B1075" t="s">
        <v>1462</v>
      </c>
      <c r="C1075" t="s">
        <v>1461</v>
      </c>
      <c r="D1075" t="s">
        <v>1461</v>
      </c>
    </row>
    <row r="1076" spans="2:4" ht="12.75">
      <c r="B1076" t="s">
        <v>4189</v>
      </c>
      <c r="C1076" t="s">
        <v>4188</v>
      </c>
      <c r="D1076" t="s">
        <v>4188</v>
      </c>
    </row>
    <row r="1077" spans="2:4" ht="12.75">
      <c r="B1077" t="s">
        <v>4185</v>
      </c>
      <c r="C1077" t="s">
        <v>4184</v>
      </c>
      <c r="D1077" t="s">
        <v>4184</v>
      </c>
    </row>
    <row r="1078" spans="2:4" ht="12.75">
      <c r="B1078" t="s">
        <v>4191</v>
      </c>
      <c r="C1078" t="s">
        <v>4190</v>
      </c>
      <c r="D1078" t="s">
        <v>4190</v>
      </c>
    </row>
    <row r="1079" spans="2:4" ht="12.75">
      <c r="B1079" t="s">
        <v>4195</v>
      </c>
      <c r="C1079" t="s">
        <v>4194</v>
      </c>
      <c r="D1079" t="s">
        <v>4194</v>
      </c>
    </row>
    <row r="1080" spans="2:4" ht="12.75">
      <c r="B1080" t="s">
        <v>2784</v>
      </c>
      <c r="C1080" t="s">
        <v>2783</v>
      </c>
      <c r="D1080" t="s">
        <v>2783</v>
      </c>
    </row>
    <row r="1081" spans="2:4" ht="12.75">
      <c r="B1081" t="s">
        <v>2786</v>
      </c>
      <c r="C1081" t="s">
        <v>2785</v>
      </c>
      <c r="D1081" t="s">
        <v>2785</v>
      </c>
    </row>
    <row r="1082" spans="2:4" ht="12.75">
      <c r="B1082" t="s">
        <v>2668</v>
      </c>
      <c r="C1082" t="s">
        <v>2667</v>
      </c>
      <c r="D1082" t="s">
        <v>2667</v>
      </c>
    </row>
    <row r="1083" spans="2:4" ht="12.75">
      <c r="B1083" t="s">
        <v>2546</v>
      </c>
      <c r="C1083" t="s">
        <v>2545</v>
      </c>
      <c r="D1083" t="s">
        <v>2545</v>
      </c>
    </row>
    <row r="1084" spans="2:4" ht="12.75">
      <c r="B1084" t="s">
        <v>2239</v>
      </c>
      <c r="C1084" t="s">
        <v>2238</v>
      </c>
      <c r="D1084" t="s">
        <v>2238</v>
      </c>
    </row>
    <row r="1085" spans="2:4" ht="12.75">
      <c r="B1085" t="s">
        <v>4187</v>
      </c>
      <c r="C1085" t="s">
        <v>4186</v>
      </c>
      <c r="D1085" t="s">
        <v>4186</v>
      </c>
    </row>
    <row r="1086" spans="2:4" ht="12.75">
      <c r="B1086" t="s">
        <v>4141</v>
      </c>
      <c r="C1086" t="s">
        <v>4140</v>
      </c>
      <c r="D1086" t="s">
        <v>4140</v>
      </c>
    </row>
    <row r="1087" spans="2:4" ht="12.75">
      <c r="B1087" t="s">
        <v>2670</v>
      </c>
      <c r="C1087" t="s">
        <v>2669</v>
      </c>
      <c r="D1087" t="s">
        <v>2669</v>
      </c>
    </row>
    <row r="1088" spans="2:4" ht="12.75">
      <c r="B1088" t="s">
        <v>2684</v>
      </c>
      <c r="C1088" t="s">
        <v>2683</v>
      </c>
      <c r="D1088" t="s">
        <v>2683</v>
      </c>
    </row>
    <row r="1089" spans="2:4" ht="12.75">
      <c r="B1089" t="s">
        <v>2686</v>
      </c>
      <c r="C1089" t="s">
        <v>2685</v>
      </c>
      <c r="D1089" t="s">
        <v>2685</v>
      </c>
    </row>
    <row r="1090" spans="2:4" ht="12.75">
      <c r="B1090" t="s">
        <v>2714</v>
      </c>
      <c r="C1090" t="s">
        <v>2713</v>
      </c>
      <c r="D1090" t="s">
        <v>2713</v>
      </c>
    </row>
    <row r="1091" spans="2:4" ht="12.75">
      <c r="B1091" t="s">
        <v>2716</v>
      </c>
      <c r="C1091" t="s">
        <v>2715</v>
      </c>
      <c r="D1091" t="s">
        <v>2715</v>
      </c>
    </row>
    <row r="1092" spans="2:4" ht="12.75">
      <c r="B1092" t="s">
        <v>2718</v>
      </c>
      <c r="C1092" t="s">
        <v>2717</v>
      </c>
      <c r="D1092" t="s">
        <v>2717</v>
      </c>
    </row>
    <row r="1093" spans="2:4" ht="12.75">
      <c r="B1093" t="s">
        <v>2720</v>
      </c>
      <c r="C1093" t="s">
        <v>2719</v>
      </c>
      <c r="D1093" t="s">
        <v>2719</v>
      </c>
    </row>
    <row r="1094" spans="2:4" ht="12.75">
      <c r="B1094" t="s">
        <v>2730</v>
      </c>
      <c r="C1094" t="s">
        <v>2729</v>
      </c>
      <c r="D1094" t="s">
        <v>2729</v>
      </c>
    </row>
    <row r="1095" spans="2:4" ht="12.75">
      <c r="B1095" t="s">
        <v>2722</v>
      </c>
      <c r="C1095" t="s">
        <v>2721</v>
      </c>
      <c r="D1095" t="s">
        <v>2721</v>
      </c>
    </row>
    <row r="1096" spans="2:4" ht="12.75">
      <c r="B1096" t="s">
        <v>2734</v>
      </c>
      <c r="C1096" t="s">
        <v>2733</v>
      </c>
      <c r="D1096" t="s">
        <v>2733</v>
      </c>
    </row>
    <row r="1097" spans="2:4" ht="12.75">
      <c r="B1097" t="s">
        <v>2732</v>
      </c>
      <c r="C1097" t="s">
        <v>2731</v>
      </c>
      <c r="D1097" t="s">
        <v>2731</v>
      </c>
    </row>
    <row r="1098" spans="2:4" ht="12.75">
      <c r="B1098" t="s">
        <v>2736</v>
      </c>
      <c r="C1098" t="s">
        <v>2735</v>
      </c>
      <c r="D1098" t="s">
        <v>2735</v>
      </c>
    </row>
    <row r="1099" spans="2:4" ht="12.75">
      <c r="B1099" t="s">
        <v>2738</v>
      </c>
      <c r="C1099" t="s">
        <v>2737</v>
      </c>
      <c r="D1099" t="s">
        <v>2737</v>
      </c>
    </row>
    <row r="1100" spans="2:4" ht="12.75">
      <c r="B1100" t="s">
        <v>2740</v>
      </c>
      <c r="C1100" t="s">
        <v>2739</v>
      </c>
      <c r="D1100" t="s">
        <v>2739</v>
      </c>
    </row>
    <row r="1101" spans="2:4" ht="12.75">
      <c r="B1101" t="s">
        <v>2742</v>
      </c>
      <c r="C1101" t="s">
        <v>2741</v>
      </c>
      <c r="D1101" t="s">
        <v>2741</v>
      </c>
    </row>
    <row r="1102" spans="2:4" ht="12.75">
      <c r="B1102" t="s">
        <v>2744</v>
      </c>
      <c r="C1102" t="s">
        <v>2743</v>
      </c>
      <c r="D1102" t="s">
        <v>2743</v>
      </c>
    </row>
    <row r="1103" spans="2:4" ht="12.75">
      <c r="B1103" t="s">
        <v>2746</v>
      </c>
      <c r="C1103" t="s">
        <v>2745</v>
      </c>
      <c r="D1103" t="s">
        <v>2745</v>
      </c>
    </row>
    <row r="1104" spans="2:4" ht="12.75">
      <c r="B1104" t="s">
        <v>2748</v>
      </c>
      <c r="C1104" t="s">
        <v>2747</v>
      </c>
      <c r="D1104" t="s">
        <v>2747</v>
      </c>
    </row>
    <row r="1105" spans="2:4" ht="12.75">
      <c r="B1105" t="s">
        <v>2750</v>
      </c>
      <c r="C1105" t="s">
        <v>2749</v>
      </c>
      <c r="D1105" t="s">
        <v>2749</v>
      </c>
    </row>
    <row r="1106" spans="2:4" ht="12.75">
      <c r="B1106" t="s">
        <v>2760</v>
      </c>
      <c r="C1106" t="s">
        <v>2759</v>
      </c>
      <c r="D1106" t="s">
        <v>2759</v>
      </c>
    </row>
    <row r="1107" spans="2:4" ht="12.75">
      <c r="B1107" t="s">
        <v>2754</v>
      </c>
      <c r="C1107" t="s">
        <v>2753</v>
      </c>
      <c r="D1107" t="s">
        <v>2753</v>
      </c>
    </row>
    <row r="1108" spans="2:4" ht="12.75">
      <c r="B1108" t="s">
        <v>2756</v>
      </c>
      <c r="C1108" t="s">
        <v>2755</v>
      </c>
      <c r="D1108" t="s">
        <v>2755</v>
      </c>
    </row>
    <row r="1109" spans="2:4" ht="12.75">
      <c r="B1109" t="s">
        <v>2752</v>
      </c>
      <c r="C1109" t="s">
        <v>2751</v>
      </c>
      <c r="D1109" t="s">
        <v>2751</v>
      </c>
    </row>
    <row r="1110" spans="2:4" ht="12.75">
      <c r="B1110" t="s">
        <v>2758</v>
      </c>
      <c r="C1110" t="s">
        <v>2757</v>
      </c>
      <c r="D1110" t="s">
        <v>2757</v>
      </c>
    </row>
    <row r="1111" spans="2:4" ht="12.75">
      <c r="B1111" t="s">
        <v>2762</v>
      </c>
      <c r="C1111" t="s">
        <v>2761</v>
      </c>
      <c r="D1111" t="s">
        <v>2761</v>
      </c>
    </row>
    <row r="1112" spans="2:4" ht="12.75">
      <c r="B1112" t="s">
        <v>2766</v>
      </c>
      <c r="C1112" t="s">
        <v>2765</v>
      </c>
      <c r="D1112" t="s">
        <v>2765</v>
      </c>
    </row>
    <row r="1113" spans="2:4" ht="12.75">
      <c r="B1113" t="s">
        <v>2776</v>
      </c>
      <c r="C1113" t="s">
        <v>2775</v>
      </c>
      <c r="D1113" t="s">
        <v>2775</v>
      </c>
    </row>
    <row r="1114" spans="2:4" ht="12.75">
      <c r="B1114" t="s">
        <v>2778</v>
      </c>
      <c r="C1114" t="s">
        <v>2777</v>
      </c>
      <c r="D1114" t="s">
        <v>2777</v>
      </c>
    </row>
    <row r="1115" spans="2:4" ht="12.75">
      <c r="B1115" t="s">
        <v>4197</v>
      </c>
      <c r="C1115" t="s">
        <v>4196</v>
      </c>
      <c r="D1115" t="s">
        <v>4196</v>
      </c>
    </row>
    <row r="1116" spans="2:4" ht="12.75">
      <c r="B1116" t="s">
        <v>2672</v>
      </c>
      <c r="C1116" t="s">
        <v>2671</v>
      </c>
      <c r="D1116" t="s">
        <v>2671</v>
      </c>
    </row>
    <row r="1117" spans="2:4" ht="12.75">
      <c r="B1117" t="s">
        <v>4199</v>
      </c>
      <c r="C1117" t="s">
        <v>4198</v>
      </c>
      <c r="D1117" t="s">
        <v>4198</v>
      </c>
    </row>
    <row r="1118" spans="2:4" ht="12.75">
      <c r="B1118" t="s">
        <v>2782</v>
      </c>
      <c r="C1118" t="s">
        <v>2781</v>
      </c>
      <c r="D1118" t="s">
        <v>2781</v>
      </c>
    </row>
    <row r="1119" spans="2:4" ht="12.75">
      <c r="B1119" t="s">
        <v>2780</v>
      </c>
      <c r="C1119" t="s">
        <v>2779</v>
      </c>
      <c r="D1119" t="s">
        <v>2779</v>
      </c>
    </row>
    <row r="1120" spans="2:4" ht="12.75">
      <c r="B1120" t="s">
        <v>2788</v>
      </c>
      <c r="C1120" t="s">
        <v>2787</v>
      </c>
      <c r="D1120" t="s">
        <v>2787</v>
      </c>
    </row>
    <row r="1121" spans="2:4" ht="12.75">
      <c r="B1121" t="s">
        <v>2790</v>
      </c>
      <c r="C1121" t="s">
        <v>2789</v>
      </c>
      <c r="D1121" t="s">
        <v>2789</v>
      </c>
    </row>
    <row r="1122" spans="2:4" ht="12.75">
      <c r="B1122" t="s">
        <v>2792</v>
      </c>
      <c r="C1122" t="s">
        <v>2791</v>
      </c>
      <c r="D1122" t="s">
        <v>2791</v>
      </c>
    </row>
    <row r="1123" spans="2:4" ht="12.75">
      <c r="B1123" t="s">
        <v>2794</v>
      </c>
      <c r="C1123" t="s">
        <v>2793</v>
      </c>
      <c r="D1123" t="s">
        <v>2793</v>
      </c>
    </row>
    <row r="1124" spans="2:4" ht="12.75">
      <c r="B1124" t="s">
        <v>2796</v>
      </c>
      <c r="C1124" t="s">
        <v>2795</v>
      </c>
      <c r="D1124" t="s">
        <v>2795</v>
      </c>
    </row>
    <row r="1125" spans="2:4" ht="12.75">
      <c r="B1125" t="s">
        <v>2798</v>
      </c>
      <c r="C1125" t="s">
        <v>2797</v>
      </c>
      <c r="D1125" t="s">
        <v>2797</v>
      </c>
    </row>
    <row r="1126" spans="2:4" ht="12.75">
      <c r="B1126" t="s">
        <v>2676</v>
      </c>
      <c r="C1126" t="s">
        <v>2675</v>
      </c>
      <c r="D1126" t="s">
        <v>2675</v>
      </c>
    </row>
    <row r="1127" spans="2:4" ht="12.75">
      <c r="B1127" t="s">
        <v>2678</v>
      </c>
      <c r="C1127" t="s">
        <v>2677</v>
      </c>
      <c r="D1127" t="s">
        <v>2677</v>
      </c>
    </row>
    <row r="1128" spans="2:4" ht="12.75">
      <c r="B1128" t="s">
        <v>2680</v>
      </c>
      <c r="C1128" t="s">
        <v>2679</v>
      </c>
      <c r="D1128" t="s">
        <v>2679</v>
      </c>
    </row>
    <row r="1129" spans="2:4" ht="12.75">
      <c r="B1129" t="s">
        <v>2674</v>
      </c>
      <c r="C1129" t="s">
        <v>2673</v>
      </c>
      <c r="D1129" t="s">
        <v>2673</v>
      </c>
    </row>
    <row r="1130" spans="2:4" ht="12.75">
      <c r="B1130" t="s">
        <v>2682</v>
      </c>
      <c r="C1130" t="s">
        <v>2681</v>
      </c>
      <c r="D1130" t="s">
        <v>2681</v>
      </c>
    </row>
    <row r="1131" spans="2:4" ht="12.75">
      <c r="B1131" t="s">
        <v>2688</v>
      </c>
      <c r="C1131" t="s">
        <v>2687</v>
      </c>
      <c r="D1131" t="s">
        <v>2687</v>
      </c>
    </row>
    <row r="1132" spans="2:4" ht="12.75">
      <c r="B1132" t="s">
        <v>2690</v>
      </c>
      <c r="C1132" t="s">
        <v>2689</v>
      </c>
      <c r="D1132" t="s">
        <v>2689</v>
      </c>
    </row>
    <row r="1133" spans="2:4" ht="12.75">
      <c r="B1133" t="s">
        <v>2692</v>
      </c>
      <c r="C1133" t="s">
        <v>2691</v>
      </c>
      <c r="D1133" t="s">
        <v>2691</v>
      </c>
    </row>
    <row r="1134" spans="2:4" ht="12.75">
      <c r="B1134" t="s">
        <v>2694</v>
      </c>
      <c r="C1134" t="s">
        <v>2693</v>
      </c>
      <c r="D1134" t="s">
        <v>2693</v>
      </c>
    </row>
    <row r="1135" spans="2:4" ht="12.75">
      <c r="B1135" t="s">
        <v>2698</v>
      </c>
      <c r="C1135" t="s">
        <v>2697</v>
      </c>
      <c r="D1135" t="s">
        <v>2697</v>
      </c>
    </row>
    <row r="1136" spans="2:4" ht="12.75">
      <c r="B1136" t="s">
        <v>2696</v>
      </c>
      <c r="C1136" t="s">
        <v>2695</v>
      </c>
      <c r="D1136" t="s">
        <v>2695</v>
      </c>
    </row>
    <row r="1137" spans="2:4" ht="12.75">
      <c r="B1137" t="s">
        <v>2700</v>
      </c>
      <c r="C1137" t="s">
        <v>2699</v>
      </c>
      <c r="D1137" t="s">
        <v>2699</v>
      </c>
    </row>
    <row r="1138" spans="2:4" ht="12.75">
      <c r="B1138" t="s">
        <v>2704</v>
      </c>
      <c r="C1138" t="s">
        <v>2703</v>
      </c>
      <c r="D1138" t="s">
        <v>2703</v>
      </c>
    </row>
    <row r="1139" spans="2:4" ht="12.75">
      <c r="B1139" t="s">
        <v>2706</v>
      </c>
      <c r="C1139" t="s">
        <v>2705</v>
      </c>
      <c r="D1139" t="s">
        <v>2705</v>
      </c>
    </row>
    <row r="1140" spans="2:4" ht="12.75">
      <c r="B1140" t="s">
        <v>2712</v>
      </c>
      <c r="C1140" t="s">
        <v>2711</v>
      </c>
      <c r="D1140" t="s">
        <v>2711</v>
      </c>
    </row>
    <row r="1141" spans="2:4" ht="12.75">
      <c r="B1141" t="s">
        <v>2708</v>
      </c>
      <c r="C1141" t="s">
        <v>2707</v>
      </c>
      <c r="D1141" t="s">
        <v>2707</v>
      </c>
    </row>
    <row r="1142" spans="2:4" ht="12.75">
      <c r="B1142" t="s">
        <v>2710</v>
      </c>
      <c r="C1142" t="s">
        <v>2709</v>
      </c>
      <c r="D1142" t="s">
        <v>2709</v>
      </c>
    </row>
    <row r="1143" spans="2:4" ht="12.75">
      <c r="B1143" t="s">
        <v>2702</v>
      </c>
      <c r="C1143" t="s">
        <v>2701</v>
      </c>
      <c r="D1143" t="s">
        <v>2701</v>
      </c>
    </row>
    <row r="1144" spans="2:4" ht="12.75">
      <c r="B1144" t="s">
        <v>2726</v>
      </c>
      <c r="C1144" t="s">
        <v>2725</v>
      </c>
      <c r="D1144" t="s">
        <v>2725</v>
      </c>
    </row>
    <row r="1145" spans="2:4" ht="12.75">
      <c r="B1145" t="s">
        <v>2728</v>
      </c>
      <c r="C1145" t="s">
        <v>2727</v>
      </c>
      <c r="D1145" t="s">
        <v>2727</v>
      </c>
    </row>
    <row r="1146" spans="2:4" ht="12.75">
      <c r="B1146" t="s">
        <v>2724</v>
      </c>
      <c r="C1146" t="s">
        <v>2723</v>
      </c>
      <c r="D1146" t="s">
        <v>2723</v>
      </c>
    </row>
    <row r="1147" spans="2:4" ht="12.75">
      <c r="B1147" t="s">
        <v>2800</v>
      </c>
      <c r="C1147" t="s">
        <v>2799</v>
      </c>
      <c r="D1147" t="s">
        <v>2799</v>
      </c>
    </row>
    <row r="1148" spans="2:4" ht="12.75">
      <c r="B1148" t="s">
        <v>2802</v>
      </c>
      <c r="C1148" t="s">
        <v>2801</v>
      </c>
      <c r="D1148" t="s">
        <v>2801</v>
      </c>
    </row>
    <row r="1149" spans="2:4" ht="12.75">
      <c r="B1149" t="s">
        <v>2804</v>
      </c>
      <c r="C1149" t="s">
        <v>2803</v>
      </c>
      <c r="D1149" t="s">
        <v>2803</v>
      </c>
    </row>
    <row r="1150" spans="2:4" ht="12.75">
      <c r="B1150" t="s">
        <v>2810</v>
      </c>
      <c r="C1150" t="s">
        <v>2809</v>
      </c>
      <c r="D1150" t="s">
        <v>2809</v>
      </c>
    </row>
    <row r="1151" spans="2:4" ht="12.75">
      <c r="B1151" t="s">
        <v>2820</v>
      </c>
      <c r="C1151" t="s">
        <v>2819</v>
      </c>
      <c r="D1151" t="s">
        <v>2819</v>
      </c>
    </row>
    <row r="1152" spans="2:4" ht="12.75">
      <c r="B1152" t="s">
        <v>2826</v>
      </c>
      <c r="C1152" t="s">
        <v>2825</v>
      </c>
      <c r="D1152" t="s">
        <v>2825</v>
      </c>
    </row>
    <row r="1153" spans="2:4" ht="12.75">
      <c r="B1153" t="s">
        <v>2828</v>
      </c>
      <c r="C1153" t="s">
        <v>2827</v>
      </c>
      <c r="D1153" t="s">
        <v>2827</v>
      </c>
    </row>
    <row r="1154" spans="2:4" ht="12.75">
      <c r="B1154" t="s">
        <v>2830</v>
      </c>
      <c r="C1154" t="s">
        <v>2829</v>
      </c>
      <c r="D1154" t="s">
        <v>2829</v>
      </c>
    </row>
    <row r="1155" spans="2:4" ht="12.75">
      <c r="B1155" t="s">
        <v>2838</v>
      </c>
      <c r="C1155" t="s">
        <v>2837</v>
      </c>
      <c r="D1155" t="s">
        <v>2837</v>
      </c>
    </row>
    <row r="1156" spans="2:4" ht="12.75">
      <c r="B1156" t="s">
        <v>2836</v>
      </c>
      <c r="C1156" t="s">
        <v>2835</v>
      </c>
      <c r="D1156" t="s">
        <v>2835</v>
      </c>
    </row>
    <row r="1157" spans="2:4" ht="12.75">
      <c r="B1157" t="s">
        <v>2840</v>
      </c>
      <c r="C1157" t="s">
        <v>2839</v>
      </c>
      <c r="D1157" t="s">
        <v>2839</v>
      </c>
    </row>
    <row r="1158" spans="2:4" ht="12.75">
      <c r="B1158" t="s">
        <v>2842</v>
      </c>
      <c r="C1158" t="s">
        <v>2841</v>
      </c>
      <c r="D1158" t="s">
        <v>2841</v>
      </c>
    </row>
    <row r="1159" spans="2:4" ht="12.75">
      <c r="B1159" t="s">
        <v>2846</v>
      </c>
      <c r="C1159" t="s">
        <v>2845</v>
      </c>
      <c r="D1159" t="s">
        <v>2845</v>
      </c>
    </row>
    <row r="1160" spans="2:4" ht="12.75">
      <c r="B1160" t="s">
        <v>2844</v>
      </c>
      <c r="C1160" t="s">
        <v>2843</v>
      </c>
      <c r="D1160" t="s">
        <v>2843</v>
      </c>
    </row>
    <row r="1161" spans="2:4" ht="12.75">
      <c r="B1161" t="s">
        <v>2854</v>
      </c>
      <c r="C1161" t="s">
        <v>2853</v>
      </c>
      <c r="D1161" t="s">
        <v>2853</v>
      </c>
    </row>
    <row r="1162" spans="2:4" ht="12.75">
      <c r="B1162" t="s">
        <v>2850</v>
      </c>
      <c r="C1162" t="s">
        <v>2849</v>
      </c>
      <c r="D1162" t="s">
        <v>2849</v>
      </c>
    </row>
    <row r="1163" spans="2:4" ht="12.75">
      <c r="B1163" t="s">
        <v>2848</v>
      </c>
      <c r="C1163" t="s">
        <v>2847</v>
      </c>
      <c r="D1163" t="s">
        <v>2847</v>
      </c>
    </row>
    <row r="1164" spans="2:4" ht="12.75">
      <c r="B1164" t="s">
        <v>2852</v>
      </c>
      <c r="C1164" t="s">
        <v>2851</v>
      </c>
      <c r="D1164" t="s">
        <v>2851</v>
      </c>
    </row>
    <row r="1165" spans="2:4" ht="12.75">
      <c r="B1165" t="s">
        <v>2856</v>
      </c>
      <c r="C1165" t="s">
        <v>2855</v>
      </c>
      <c r="D1165" t="s">
        <v>2855</v>
      </c>
    </row>
    <row r="1166" spans="2:4" ht="12.75">
      <c r="B1166" t="s">
        <v>2806</v>
      </c>
      <c r="C1166" t="s">
        <v>2805</v>
      </c>
      <c r="D1166" t="s">
        <v>2805</v>
      </c>
    </row>
    <row r="1167" spans="2:4" ht="12.75">
      <c r="B1167" t="s">
        <v>2808</v>
      </c>
      <c r="C1167" t="s">
        <v>2807</v>
      </c>
      <c r="D1167" t="s">
        <v>2807</v>
      </c>
    </row>
    <row r="1168" spans="2:4" ht="12.75">
      <c r="B1168" t="s">
        <v>2812</v>
      </c>
      <c r="C1168" t="s">
        <v>2811</v>
      </c>
      <c r="D1168" t="s">
        <v>2811</v>
      </c>
    </row>
    <row r="1169" spans="2:4" ht="12.75">
      <c r="B1169" t="s">
        <v>2814</v>
      </c>
      <c r="C1169" t="s">
        <v>2813</v>
      </c>
      <c r="D1169" t="s">
        <v>2813</v>
      </c>
    </row>
    <row r="1170" spans="2:4" ht="12.75">
      <c r="B1170" t="s">
        <v>2816</v>
      </c>
      <c r="C1170" t="s">
        <v>2815</v>
      </c>
      <c r="D1170" t="s">
        <v>2815</v>
      </c>
    </row>
    <row r="1171" spans="2:4" ht="12.75">
      <c r="B1171" t="s">
        <v>2818</v>
      </c>
      <c r="C1171" t="s">
        <v>2817</v>
      </c>
      <c r="D1171" t="s">
        <v>2817</v>
      </c>
    </row>
    <row r="1172" spans="2:4" ht="12.75">
      <c r="B1172" t="s">
        <v>2822</v>
      </c>
      <c r="C1172" t="s">
        <v>2821</v>
      </c>
      <c r="D1172" t="s">
        <v>2821</v>
      </c>
    </row>
    <row r="1173" spans="2:4" ht="12.75">
      <c r="B1173" t="s">
        <v>2824</v>
      </c>
      <c r="C1173" t="s">
        <v>2823</v>
      </c>
      <c r="D1173" t="s">
        <v>2823</v>
      </c>
    </row>
    <row r="1174" spans="2:4" ht="12.75">
      <c r="B1174" t="s">
        <v>2832</v>
      </c>
      <c r="C1174" t="s">
        <v>2831</v>
      </c>
      <c r="D1174" t="s">
        <v>2831</v>
      </c>
    </row>
    <row r="1175" spans="2:4" ht="12.75">
      <c r="B1175" t="s">
        <v>2834</v>
      </c>
      <c r="C1175" t="s">
        <v>2833</v>
      </c>
      <c r="D1175" t="s">
        <v>2833</v>
      </c>
    </row>
    <row r="1176" spans="2:4" ht="12.75">
      <c r="B1176" t="s">
        <v>2874</v>
      </c>
      <c r="C1176" t="s">
        <v>2873</v>
      </c>
      <c r="D1176" t="s">
        <v>2873</v>
      </c>
    </row>
    <row r="1177" spans="2:4" ht="12.75">
      <c r="B1177" t="s">
        <v>1422</v>
      </c>
      <c r="C1177" t="s">
        <v>1421</v>
      </c>
      <c r="D1177" t="s">
        <v>1421</v>
      </c>
    </row>
    <row r="1178" spans="2:4" ht="12.75">
      <c r="B1178" t="s">
        <v>1424</v>
      </c>
      <c r="C1178" t="s">
        <v>1423</v>
      </c>
      <c r="D1178" t="s">
        <v>1423</v>
      </c>
    </row>
    <row r="1179" spans="2:4" ht="12.75">
      <c r="B1179" t="s">
        <v>1426</v>
      </c>
      <c r="C1179" t="s">
        <v>1425</v>
      </c>
      <c r="D1179" t="s">
        <v>1425</v>
      </c>
    </row>
    <row r="1180" spans="2:4" ht="12.75">
      <c r="B1180" t="s">
        <v>1434</v>
      </c>
      <c r="C1180" t="s">
        <v>1433</v>
      </c>
      <c r="D1180" t="s">
        <v>1433</v>
      </c>
    </row>
    <row r="1181" spans="2:4" ht="12.75">
      <c r="B1181" t="s">
        <v>1428</v>
      </c>
      <c r="C1181" t="s">
        <v>1427</v>
      </c>
      <c r="D1181" t="s">
        <v>1427</v>
      </c>
    </row>
    <row r="1182" spans="2:4" ht="12.75">
      <c r="B1182" t="s">
        <v>1430</v>
      </c>
      <c r="C1182" t="s">
        <v>1429</v>
      </c>
      <c r="D1182" t="s">
        <v>1429</v>
      </c>
    </row>
    <row r="1183" spans="2:4" ht="12.75">
      <c r="B1183" t="s">
        <v>1432</v>
      </c>
      <c r="C1183" t="s">
        <v>1431</v>
      </c>
      <c r="D1183" t="s">
        <v>1431</v>
      </c>
    </row>
    <row r="1184" spans="2:4" ht="12.75">
      <c r="B1184" t="s">
        <v>1436</v>
      </c>
      <c r="C1184" t="s">
        <v>1435</v>
      </c>
      <c r="D1184" t="s">
        <v>1435</v>
      </c>
    </row>
    <row r="1185" spans="2:4" ht="12.75">
      <c r="B1185" t="s">
        <v>1438</v>
      </c>
      <c r="C1185" t="s">
        <v>1437</v>
      </c>
      <c r="D1185" t="s">
        <v>1437</v>
      </c>
    </row>
    <row r="1186" spans="2:4" ht="12.75">
      <c r="B1186" t="s">
        <v>2858</v>
      </c>
      <c r="C1186" t="s">
        <v>2857</v>
      </c>
      <c r="D1186" t="s">
        <v>2857</v>
      </c>
    </row>
    <row r="1187" spans="2:4" ht="12.75">
      <c r="B1187" t="s">
        <v>2864</v>
      </c>
      <c r="C1187" t="s">
        <v>2863</v>
      </c>
      <c r="D1187" t="s">
        <v>2863</v>
      </c>
    </row>
    <row r="1188" spans="2:4" ht="12.75">
      <c r="B1188" t="s">
        <v>2860</v>
      </c>
      <c r="C1188" t="s">
        <v>2859</v>
      </c>
      <c r="D1188" t="s">
        <v>2859</v>
      </c>
    </row>
    <row r="1189" spans="2:4" ht="12.75">
      <c r="B1189" t="s">
        <v>2862</v>
      </c>
      <c r="C1189" t="s">
        <v>2861</v>
      </c>
      <c r="D1189" t="s">
        <v>2861</v>
      </c>
    </row>
    <row r="1190" spans="2:4" ht="12.75">
      <c r="B1190" t="s">
        <v>2872</v>
      </c>
      <c r="C1190" t="s">
        <v>2871</v>
      </c>
      <c r="D1190" t="s">
        <v>2871</v>
      </c>
    </row>
    <row r="1191" spans="2:4" ht="12.75">
      <c r="B1191" t="s">
        <v>2876</v>
      </c>
      <c r="C1191" t="s">
        <v>2875</v>
      </c>
      <c r="D1191" t="s">
        <v>2875</v>
      </c>
    </row>
    <row r="1192" spans="2:4" ht="12.75">
      <c r="B1192" t="s">
        <v>2870</v>
      </c>
      <c r="C1192" t="s">
        <v>2869</v>
      </c>
      <c r="D1192" t="s">
        <v>2869</v>
      </c>
    </row>
    <row r="1193" spans="2:4" ht="12.75">
      <c r="B1193" t="s">
        <v>2878</v>
      </c>
      <c r="C1193" t="s">
        <v>2877</v>
      </c>
      <c r="D1193" t="s">
        <v>2877</v>
      </c>
    </row>
    <row r="1194" spans="2:4" ht="12.75">
      <c r="B1194" t="s">
        <v>2880</v>
      </c>
      <c r="C1194" t="s">
        <v>2879</v>
      </c>
      <c r="D1194" t="s">
        <v>2879</v>
      </c>
    </row>
    <row r="1195" spans="2:4" ht="12.75">
      <c r="B1195" t="s">
        <v>2884</v>
      </c>
      <c r="C1195" t="s">
        <v>2883</v>
      </c>
      <c r="D1195" t="s">
        <v>2883</v>
      </c>
    </row>
    <row r="1196" spans="2:4" ht="12.75">
      <c r="B1196" t="s">
        <v>2886</v>
      </c>
      <c r="C1196" t="s">
        <v>2885</v>
      </c>
      <c r="D1196" t="s">
        <v>2885</v>
      </c>
    </row>
    <row r="1197" spans="2:4" ht="12.75">
      <c r="B1197" t="s">
        <v>2882</v>
      </c>
      <c r="C1197" t="s">
        <v>2881</v>
      </c>
      <c r="D1197" t="s">
        <v>2881</v>
      </c>
    </row>
    <row r="1198" spans="2:4" ht="12.75">
      <c r="B1198" t="s">
        <v>1406</v>
      </c>
      <c r="C1198" t="s">
        <v>1405</v>
      </c>
      <c r="D1198" t="s">
        <v>1405</v>
      </c>
    </row>
    <row r="1199" spans="2:4" ht="12.75">
      <c r="B1199" t="s">
        <v>1408</v>
      </c>
      <c r="C1199" t="s">
        <v>1407</v>
      </c>
      <c r="D1199" t="s">
        <v>1407</v>
      </c>
    </row>
    <row r="1200" spans="2:4" ht="12.75">
      <c r="B1200" t="s">
        <v>1410</v>
      </c>
      <c r="C1200" t="s">
        <v>1409</v>
      </c>
      <c r="D1200" t="s">
        <v>1409</v>
      </c>
    </row>
    <row r="1201" spans="2:4" ht="12.75">
      <c r="B1201" t="s">
        <v>1414</v>
      </c>
      <c r="C1201" t="s">
        <v>1413</v>
      </c>
      <c r="D1201" t="s">
        <v>1413</v>
      </c>
    </row>
    <row r="1202" spans="2:4" ht="12.75">
      <c r="B1202" t="s">
        <v>1412</v>
      </c>
      <c r="C1202" t="s">
        <v>1411</v>
      </c>
      <c r="D1202" t="s">
        <v>1411</v>
      </c>
    </row>
    <row r="1203" spans="2:4" ht="12.75">
      <c r="B1203" t="s">
        <v>1416</v>
      </c>
      <c r="C1203" t="s">
        <v>1415</v>
      </c>
      <c r="D1203" t="s">
        <v>1415</v>
      </c>
    </row>
    <row r="1204" spans="2:4" ht="12.75">
      <c r="B1204" t="s">
        <v>1418</v>
      </c>
      <c r="C1204" t="s">
        <v>1417</v>
      </c>
      <c r="D1204" t="s">
        <v>1417</v>
      </c>
    </row>
    <row r="1205" spans="2:4" ht="12.75">
      <c r="B1205" t="s">
        <v>1420</v>
      </c>
      <c r="C1205" t="s">
        <v>1419</v>
      </c>
      <c r="D1205" t="s">
        <v>1419</v>
      </c>
    </row>
    <row r="1206" spans="2:4" ht="12.75">
      <c r="B1206" t="s">
        <v>2866</v>
      </c>
      <c r="C1206" t="s">
        <v>2865</v>
      </c>
      <c r="D1206" t="s">
        <v>2865</v>
      </c>
    </row>
    <row r="1207" spans="2:4" ht="12.75">
      <c r="B1207" t="s">
        <v>2868</v>
      </c>
      <c r="C1207" t="s">
        <v>2867</v>
      </c>
      <c r="D1207" t="s">
        <v>2867</v>
      </c>
    </row>
    <row r="1208" spans="2:4" ht="12.75">
      <c r="B1208" t="s">
        <v>4079</v>
      </c>
      <c r="C1208" t="s">
        <v>4078</v>
      </c>
      <c r="D1208" t="s">
        <v>4078</v>
      </c>
    </row>
    <row r="1209" spans="2:4" ht="12.75">
      <c r="B1209" t="s">
        <v>4083</v>
      </c>
      <c r="C1209" t="s">
        <v>4082</v>
      </c>
      <c r="D1209" t="s">
        <v>4082</v>
      </c>
    </row>
    <row r="1210" spans="2:4" ht="12.75">
      <c r="B1210" t="s">
        <v>4175</v>
      </c>
      <c r="C1210" t="s">
        <v>4174</v>
      </c>
      <c r="D1210" t="s">
        <v>4174</v>
      </c>
    </row>
    <row r="1211" spans="2:4" ht="12.75">
      <c r="B1211" t="s">
        <v>3100</v>
      </c>
      <c r="C1211" t="s">
        <v>3099</v>
      </c>
      <c r="D1211" t="s">
        <v>3099</v>
      </c>
    </row>
    <row r="1212" spans="2:4" ht="12.75">
      <c r="B1212" t="s">
        <v>3198</v>
      </c>
      <c r="C1212" t="s">
        <v>3197</v>
      </c>
      <c r="D1212" t="s">
        <v>3197</v>
      </c>
    </row>
    <row r="1213" spans="2:4" ht="12.75">
      <c r="B1213" t="s">
        <v>1552</v>
      </c>
      <c r="C1213" t="s">
        <v>1551</v>
      </c>
      <c r="D1213" t="s">
        <v>1551</v>
      </c>
    </row>
    <row r="1214" spans="2:4" ht="12.75">
      <c r="B1214" t="s">
        <v>1542</v>
      </c>
      <c r="C1214" t="s">
        <v>1541</v>
      </c>
      <c r="D1214" t="s">
        <v>1541</v>
      </c>
    </row>
    <row r="1215" spans="2:4" ht="12.75">
      <c r="B1215" t="s">
        <v>1486</v>
      </c>
      <c r="C1215" t="s">
        <v>1485</v>
      </c>
      <c r="D1215" t="s">
        <v>1485</v>
      </c>
    </row>
    <row r="1216" spans="2:4" ht="12.75">
      <c r="B1216" t="s">
        <v>3102</v>
      </c>
      <c r="C1216" t="s">
        <v>3101</v>
      </c>
      <c r="D1216" t="s">
        <v>3101</v>
      </c>
    </row>
    <row r="1217" spans="2:4" ht="12.75">
      <c r="B1217" t="s">
        <v>1548</v>
      </c>
      <c r="C1217" t="s">
        <v>1547</v>
      </c>
      <c r="D1217" t="s">
        <v>1547</v>
      </c>
    </row>
    <row r="1218" spans="2:4" ht="12.75">
      <c r="B1218" t="s">
        <v>1522</v>
      </c>
      <c r="C1218" t="s">
        <v>1521</v>
      </c>
      <c r="D1218" t="s">
        <v>1521</v>
      </c>
    </row>
    <row r="1219" spans="2:4" ht="12.75">
      <c r="B1219" t="s">
        <v>3112</v>
      </c>
      <c r="C1219" t="s">
        <v>3111</v>
      </c>
      <c r="D1219" t="s">
        <v>3111</v>
      </c>
    </row>
    <row r="1220" spans="2:4" ht="12.75">
      <c r="B1220" t="s">
        <v>3206</v>
      </c>
      <c r="C1220" t="s">
        <v>3205</v>
      </c>
      <c r="D1220" t="s">
        <v>3205</v>
      </c>
    </row>
    <row r="1221" spans="2:4" ht="12.75">
      <c r="B1221" t="s">
        <v>2552</v>
      </c>
      <c r="C1221" t="s">
        <v>2551</v>
      </c>
      <c r="D1221" t="s">
        <v>2551</v>
      </c>
    </row>
    <row r="1222" spans="2:4" ht="12.75">
      <c r="B1222" t="s">
        <v>2550</v>
      </c>
      <c r="C1222" t="s">
        <v>2549</v>
      </c>
      <c r="D1222" t="s">
        <v>2549</v>
      </c>
    </row>
    <row r="1223" spans="2:4" ht="12.75">
      <c r="B1223" t="s">
        <v>2554</v>
      </c>
      <c r="C1223" t="s">
        <v>2553</v>
      </c>
      <c r="D1223" t="s">
        <v>2553</v>
      </c>
    </row>
    <row r="1224" spans="2:4" ht="12.75">
      <c r="B1224" t="s">
        <v>2556</v>
      </c>
      <c r="C1224" t="s">
        <v>2555</v>
      </c>
      <c r="D1224" t="s">
        <v>2555</v>
      </c>
    </row>
    <row r="1225" spans="2:4" ht="12.75">
      <c r="B1225" t="s">
        <v>2558</v>
      </c>
      <c r="C1225" t="s">
        <v>2557</v>
      </c>
      <c r="D1225" t="s">
        <v>2557</v>
      </c>
    </row>
    <row r="1226" spans="2:4" ht="12.75">
      <c r="B1226" t="s">
        <v>2560</v>
      </c>
      <c r="C1226" t="s">
        <v>2559</v>
      </c>
      <c r="D1226" t="s">
        <v>2559</v>
      </c>
    </row>
    <row r="1227" spans="2:4" ht="12.75">
      <c r="B1227" t="s">
        <v>2562</v>
      </c>
      <c r="C1227" t="s">
        <v>2561</v>
      </c>
      <c r="D1227" t="s">
        <v>2561</v>
      </c>
    </row>
    <row r="1228" spans="2:4" ht="12.75">
      <c r="B1228" t="s">
        <v>2564</v>
      </c>
      <c r="C1228" t="s">
        <v>2563</v>
      </c>
      <c r="D1228" t="s">
        <v>2563</v>
      </c>
    </row>
    <row r="1229" spans="2:4" ht="12.75">
      <c r="B1229" t="s">
        <v>2568</v>
      </c>
      <c r="C1229" t="s">
        <v>2567</v>
      </c>
      <c r="D1229" t="s">
        <v>2567</v>
      </c>
    </row>
    <row r="1230" spans="2:4" ht="12.75">
      <c r="B1230" t="s">
        <v>2570</v>
      </c>
      <c r="C1230" t="s">
        <v>2569</v>
      </c>
      <c r="D1230" t="s">
        <v>2569</v>
      </c>
    </row>
    <row r="1231" spans="2:4" ht="12.75">
      <c r="B1231" t="s">
        <v>2572</v>
      </c>
      <c r="C1231" t="s">
        <v>2571</v>
      </c>
      <c r="D1231" t="s">
        <v>2571</v>
      </c>
    </row>
    <row r="1232" spans="2:4" ht="12.75">
      <c r="B1232" t="s">
        <v>2574</v>
      </c>
      <c r="C1232" t="s">
        <v>2573</v>
      </c>
      <c r="D1232" t="s">
        <v>2573</v>
      </c>
    </row>
    <row r="1233" spans="2:4" ht="12.75">
      <c r="B1233" t="s">
        <v>2576</v>
      </c>
      <c r="C1233" t="s">
        <v>2575</v>
      </c>
      <c r="D1233" t="s">
        <v>2575</v>
      </c>
    </row>
    <row r="1234" spans="2:4" ht="12.75">
      <c r="B1234" t="s">
        <v>2566</v>
      </c>
      <c r="C1234" t="s">
        <v>2565</v>
      </c>
      <c r="D1234" t="s">
        <v>2565</v>
      </c>
    </row>
    <row r="1235" spans="2:4" ht="12.75">
      <c r="B1235" t="s">
        <v>2578</v>
      </c>
      <c r="C1235" t="s">
        <v>2577</v>
      </c>
      <c r="D1235" t="s">
        <v>2577</v>
      </c>
    </row>
    <row r="1236" spans="2:4" ht="12.75">
      <c r="B1236" t="s">
        <v>1532</v>
      </c>
      <c r="C1236" t="s">
        <v>1531</v>
      </c>
      <c r="D1236" t="s">
        <v>1531</v>
      </c>
    </row>
    <row r="1237" spans="2:4" ht="12.75">
      <c r="B1237" t="s">
        <v>3180</v>
      </c>
      <c r="C1237" t="s">
        <v>3179</v>
      </c>
      <c r="D1237" t="s">
        <v>3179</v>
      </c>
    </row>
    <row r="1238" spans="2:4" ht="12.75">
      <c r="B1238" t="s">
        <v>1843</v>
      </c>
      <c r="C1238" t="s">
        <v>1842</v>
      </c>
      <c r="D1238" t="s">
        <v>1842</v>
      </c>
    </row>
    <row r="1239" spans="2:4" ht="12.75">
      <c r="B1239" t="s">
        <v>1841</v>
      </c>
      <c r="C1239" t="s">
        <v>1840</v>
      </c>
      <c r="D1239" t="s">
        <v>1840</v>
      </c>
    </row>
    <row r="1240" spans="2:4" ht="12.75">
      <c r="B1240" t="s">
        <v>1839</v>
      </c>
      <c r="C1240" t="s">
        <v>1838</v>
      </c>
      <c r="D1240" t="s">
        <v>1838</v>
      </c>
    </row>
    <row r="1241" spans="2:4" ht="12.75">
      <c r="B1241" t="s">
        <v>1849</v>
      </c>
      <c r="C1241" t="s">
        <v>1848</v>
      </c>
      <c r="D1241" t="s">
        <v>1848</v>
      </c>
    </row>
    <row r="1242" spans="2:4" ht="12.75">
      <c r="B1242" t="s">
        <v>1847</v>
      </c>
      <c r="C1242" t="s">
        <v>1846</v>
      </c>
      <c r="D1242" t="s">
        <v>1846</v>
      </c>
    </row>
    <row r="1243" spans="2:4" ht="12.75">
      <c r="B1243" t="s">
        <v>1845</v>
      </c>
      <c r="C1243" t="s">
        <v>1844</v>
      </c>
      <c r="D1243" t="s">
        <v>1844</v>
      </c>
    </row>
    <row r="1244" spans="2:4" ht="12.75">
      <c r="B1244" t="s">
        <v>1855</v>
      </c>
      <c r="C1244" t="s">
        <v>1854</v>
      </c>
      <c r="D1244" t="s">
        <v>1854</v>
      </c>
    </row>
    <row r="1245" spans="2:4" ht="12.75">
      <c r="B1245" t="s">
        <v>1853</v>
      </c>
      <c r="C1245" t="s">
        <v>1852</v>
      </c>
      <c r="D1245" t="s">
        <v>1852</v>
      </c>
    </row>
    <row r="1246" spans="2:4" ht="12.75">
      <c r="B1246" t="s">
        <v>1851</v>
      </c>
      <c r="C1246" t="s">
        <v>1850</v>
      </c>
      <c r="D1246" t="s">
        <v>1850</v>
      </c>
    </row>
    <row r="1247" spans="2:4" ht="12.75">
      <c r="B1247" t="s">
        <v>1859</v>
      </c>
      <c r="C1247" t="s">
        <v>1858</v>
      </c>
      <c r="D1247" t="s">
        <v>1858</v>
      </c>
    </row>
    <row r="1248" spans="2:4" ht="12.75">
      <c r="B1248" t="s">
        <v>2405</v>
      </c>
      <c r="C1248" t="s">
        <v>2404</v>
      </c>
      <c r="D1248" t="s">
        <v>2404</v>
      </c>
    </row>
    <row r="1249" spans="2:4" ht="12.75">
      <c r="B1249" t="s">
        <v>2470</v>
      </c>
      <c r="C1249" t="s">
        <v>2469</v>
      </c>
      <c r="D1249" t="s">
        <v>2469</v>
      </c>
    </row>
    <row r="1250" spans="2:4" ht="12.75">
      <c r="B1250" t="s">
        <v>2472</v>
      </c>
      <c r="C1250" t="s">
        <v>2471</v>
      </c>
      <c r="D1250" t="s">
        <v>2471</v>
      </c>
    </row>
    <row r="1251" spans="2:4" ht="12.75">
      <c r="B1251" t="s">
        <v>1488</v>
      </c>
      <c r="C1251" t="s">
        <v>1487</v>
      </c>
      <c r="D1251" t="s">
        <v>1487</v>
      </c>
    </row>
    <row r="1252" spans="2:4" ht="12.75">
      <c r="B1252" t="s">
        <v>2323</v>
      </c>
      <c r="C1252" t="s">
        <v>2322</v>
      </c>
      <c r="D1252" t="s">
        <v>2322</v>
      </c>
    </row>
    <row r="1253" spans="2:4" ht="12.75">
      <c r="B1253" t="s">
        <v>2331</v>
      </c>
      <c r="C1253" t="s">
        <v>2330</v>
      </c>
      <c r="D1253" t="s">
        <v>2330</v>
      </c>
    </row>
    <row r="1254" spans="2:4" ht="12.75">
      <c r="B1254" t="s">
        <v>2339</v>
      </c>
      <c r="C1254" t="s">
        <v>2338</v>
      </c>
      <c r="D1254" t="s">
        <v>2338</v>
      </c>
    </row>
    <row r="1255" spans="2:4" ht="12.75">
      <c r="B1255" t="s">
        <v>2347</v>
      </c>
      <c r="C1255" t="s">
        <v>2346</v>
      </c>
      <c r="D1255" t="s">
        <v>2346</v>
      </c>
    </row>
    <row r="1256" spans="2:4" ht="12.75">
      <c r="B1256" t="s">
        <v>2321</v>
      </c>
      <c r="C1256" t="s">
        <v>2320</v>
      </c>
      <c r="D1256" t="s">
        <v>2320</v>
      </c>
    </row>
    <row r="1257" spans="2:4" ht="12.75">
      <c r="B1257" t="s">
        <v>2325</v>
      </c>
      <c r="C1257" t="s">
        <v>2324</v>
      </c>
      <c r="D1257" t="s">
        <v>2324</v>
      </c>
    </row>
    <row r="1258" spans="2:4" ht="12.75">
      <c r="B1258" t="s">
        <v>2327</v>
      </c>
      <c r="C1258" t="s">
        <v>2326</v>
      </c>
      <c r="D1258" t="s">
        <v>2326</v>
      </c>
    </row>
    <row r="1259" spans="2:4" ht="12.75">
      <c r="B1259" t="s">
        <v>2329</v>
      </c>
      <c r="C1259" t="s">
        <v>2328</v>
      </c>
      <c r="D1259" t="s">
        <v>2328</v>
      </c>
    </row>
    <row r="1260" spans="2:4" ht="12.75">
      <c r="B1260" t="s">
        <v>2333</v>
      </c>
      <c r="C1260" t="s">
        <v>2332</v>
      </c>
      <c r="D1260" t="s">
        <v>2332</v>
      </c>
    </row>
    <row r="1261" spans="2:4" ht="12.75">
      <c r="B1261" t="s">
        <v>2335</v>
      </c>
      <c r="C1261" t="s">
        <v>2334</v>
      </c>
      <c r="D1261" t="s">
        <v>2334</v>
      </c>
    </row>
    <row r="1262" spans="2:4" ht="12.75">
      <c r="B1262" t="s">
        <v>2337</v>
      </c>
      <c r="C1262" t="s">
        <v>2336</v>
      </c>
      <c r="D1262" t="s">
        <v>2336</v>
      </c>
    </row>
    <row r="1263" spans="2:4" ht="12.75">
      <c r="B1263" t="s">
        <v>2341</v>
      </c>
      <c r="C1263" t="s">
        <v>2340</v>
      </c>
      <c r="D1263" t="s">
        <v>2340</v>
      </c>
    </row>
    <row r="1264" spans="2:4" ht="12.75">
      <c r="B1264" t="s">
        <v>2343</v>
      </c>
      <c r="C1264" t="s">
        <v>2342</v>
      </c>
      <c r="D1264" t="s">
        <v>2342</v>
      </c>
    </row>
    <row r="1265" spans="2:4" ht="12.75">
      <c r="B1265" t="s">
        <v>2345</v>
      </c>
      <c r="C1265" t="s">
        <v>2344</v>
      </c>
      <c r="D1265" t="s">
        <v>2344</v>
      </c>
    </row>
    <row r="1266" spans="2:4" ht="12.75">
      <c r="B1266" t="s">
        <v>2349</v>
      </c>
      <c r="C1266" t="s">
        <v>2348</v>
      </c>
      <c r="D1266" t="s">
        <v>2348</v>
      </c>
    </row>
    <row r="1267" spans="2:4" ht="12.75">
      <c r="B1267" t="s">
        <v>2351</v>
      </c>
      <c r="C1267" t="s">
        <v>2350</v>
      </c>
      <c r="D1267" t="s">
        <v>2350</v>
      </c>
    </row>
    <row r="1268" spans="2:4" ht="12.75">
      <c r="B1268" t="s">
        <v>1514</v>
      </c>
      <c r="C1268" t="s">
        <v>1513</v>
      </c>
      <c r="D1268" t="s">
        <v>1513</v>
      </c>
    </row>
    <row r="1269" spans="2:4" ht="12.75">
      <c r="B1269" t="s">
        <v>1568</v>
      </c>
      <c r="C1269" t="s">
        <v>1567</v>
      </c>
      <c r="D1269" t="s">
        <v>1567</v>
      </c>
    </row>
    <row r="1270" spans="2:4" ht="12.75">
      <c r="B1270" t="s">
        <v>1570</v>
      </c>
      <c r="C1270" t="s">
        <v>1569</v>
      </c>
      <c r="D1270" t="s">
        <v>1569</v>
      </c>
    </row>
    <row r="1271" spans="2:4" ht="12.75">
      <c r="B1271" t="s">
        <v>3320</v>
      </c>
      <c r="C1271" t="s">
        <v>3319</v>
      </c>
      <c r="D1271" t="s">
        <v>3319</v>
      </c>
    </row>
    <row r="1272" spans="2:4" ht="12.75">
      <c r="B1272" t="s">
        <v>3316</v>
      </c>
      <c r="C1272" t="s">
        <v>3315</v>
      </c>
      <c r="D1272" t="s">
        <v>3315</v>
      </c>
    </row>
    <row r="1273" spans="2:4" ht="12.75">
      <c r="B1273" t="s">
        <v>3318</v>
      </c>
      <c r="C1273" t="s">
        <v>3317</v>
      </c>
      <c r="D1273" t="s">
        <v>3317</v>
      </c>
    </row>
    <row r="1274" spans="2:4" ht="12.75">
      <c r="B1274" t="s">
        <v>1574</v>
      </c>
      <c r="C1274" t="s">
        <v>1573</v>
      </c>
      <c r="D1274" t="s">
        <v>1573</v>
      </c>
    </row>
    <row r="1275" spans="2:4" ht="12.75">
      <c r="B1275" t="s">
        <v>1576</v>
      </c>
      <c r="C1275" t="s">
        <v>1575</v>
      </c>
      <c r="D1275" t="s">
        <v>1575</v>
      </c>
    </row>
    <row r="1276" spans="2:4" ht="12.75">
      <c r="B1276" t="s">
        <v>1626</v>
      </c>
      <c r="C1276" t="s">
        <v>1625</v>
      </c>
      <c r="D1276" t="s">
        <v>1625</v>
      </c>
    </row>
    <row r="1277" spans="2:4" ht="12.75">
      <c r="B1277" t="s">
        <v>2421</v>
      </c>
      <c r="C1277" t="s">
        <v>2420</v>
      </c>
      <c r="D1277" t="s">
        <v>2420</v>
      </c>
    </row>
    <row r="1278" spans="2:4" ht="12.75">
      <c r="B1278" t="s">
        <v>1464</v>
      </c>
      <c r="C1278" t="s">
        <v>1463</v>
      </c>
      <c r="D1278" t="s">
        <v>1463</v>
      </c>
    </row>
    <row r="1279" spans="2:4" ht="12.75">
      <c r="B1279" t="s">
        <v>1578</v>
      </c>
      <c r="C1279" t="s">
        <v>1577</v>
      </c>
      <c r="D1279" t="s">
        <v>1577</v>
      </c>
    </row>
    <row r="1280" spans="2:4" ht="12.75">
      <c r="B1280" t="s">
        <v>1644</v>
      </c>
      <c r="C1280" t="s">
        <v>1643</v>
      </c>
      <c r="D1280" t="s">
        <v>1643</v>
      </c>
    </row>
    <row r="1281" spans="2:4" ht="12.75">
      <c r="B1281" t="s">
        <v>1650</v>
      </c>
      <c r="C1281" t="s">
        <v>1649</v>
      </c>
      <c r="D1281" t="s">
        <v>1649</v>
      </c>
    </row>
    <row r="1282" spans="2:4" ht="12.75">
      <c r="B1282" t="s">
        <v>1652</v>
      </c>
      <c r="C1282" t="s">
        <v>1651</v>
      </c>
      <c r="D1282" t="s">
        <v>1651</v>
      </c>
    </row>
    <row r="1283" spans="2:4" ht="12.75">
      <c r="B1283" t="s">
        <v>1654</v>
      </c>
      <c r="C1283" t="s">
        <v>1653</v>
      </c>
      <c r="D1283" t="s">
        <v>1653</v>
      </c>
    </row>
    <row r="1284" spans="2:4" ht="12.75">
      <c r="B1284" t="s">
        <v>1656</v>
      </c>
      <c r="C1284" t="s">
        <v>1655</v>
      </c>
      <c r="D1284" t="s">
        <v>1655</v>
      </c>
    </row>
    <row r="1285" spans="2:4" ht="12.75">
      <c r="B1285" t="s">
        <v>1658</v>
      </c>
      <c r="C1285" t="s">
        <v>1657</v>
      </c>
      <c r="D1285" t="s">
        <v>1657</v>
      </c>
    </row>
    <row r="1286" spans="2:4" ht="12.75">
      <c r="B1286" t="s">
        <v>1660</v>
      </c>
      <c r="C1286" t="s">
        <v>1659</v>
      </c>
      <c r="D1286" t="s">
        <v>1659</v>
      </c>
    </row>
    <row r="1287" spans="2:4" ht="12.75">
      <c r="B1287" t="s">
        <v>2468</v>
      </c>
      <c r="C1287" t="s">
        <v>2467</v>
      </c>
      <c r="D1287" t="s">
        <v>2467</v>
      </c>
    </row>
    <row r="1288" spans="2:4" ht="12.75">
      <c r="B1288" t="s">
        <v>2413</v>
      </c>
      <c r="C1288" t="s">
        <v>2412</v>
      </c>
      <c r="D1288" t="s">
        <v>2412</v>
      </c>
    </row>
    <row r="1289" spans="2:4" ht="12.75">
      <c r="B1289" t="s">
        <v>1666</v>
      </c>
      <c r="C1289" t="s">
        <v>1665</v>
      </c>
      <c r="D1289" t="s">
        <v>1665</v>
      </c>
    </row>
    <row r="1290" spans="2:4" ht="12.75">
      <c r="B1290" t="s">
        <v>3322</v>
      </c>
      <c r="C1290" t="s">
        <v>3321</v>
      </c>
      <c r="D1290" t="s">
        <v>3321</v>
      </c>
    </row>
    <row r="1291" spans="2:4" ht="12.75">
      <c r="B1291" t="s">
        <v>1668</v>
      </c>
      <c r="C1291" t="s">
        <v>1667</v>
      </c>
      <c r="D1291" t="s">
        <v>1667</v>
      </c>
    </row>
    <row r="1292" spans="2:4" ht="12.75">
      <c r="B1292" t="s">
        <v>2474</v>
      </c>
      <c r="C1292" t="s">
        <v>2473</v>
      </c>
      <c r="D1292" t="s">
        <v>2473</v>
      </c>
    </row>
    <row r="1293" spans="2:4" ht="12.75">
      <c r="B1293" t="s">
        <v>3238</v>
      </c>
      <c r="C1293" t="s">
        <v>3237</v>
      </c>
      <c r="D1293" t="s">
        <v>3237</v>
      </c>
    </row>
    <row r="1294" spans="2:4" ht="12.75">
      <c r="B1294" t="s">
        <v>3286</v>
      </c>
      <c r="C1294" t="s">
        <v>3285</v>
      </c>
      <c r="D1294" t="s">
        <v>3285</v>
      </c>
    </row>
    <row r="1295" spans="2:4" ht="12.75">
      <c r="B1295" t="s">
        <v>3288</v>
      </c>
      <c r="C1295" t="s">
        <v>3287</v>
      </c>
      <c r="D1295" t="s">
        <v>3287</v>
      </c>
    </row>
    <row r="1296" spans="2:4" ht="12.75">
      <c r="B1296" t="s">
        <v>3282</v>
      </c>
      <c r="C1296" t="s">
        <v>3281</v>
      </c>
      <c r="D1296" t="s">
        <v>3281</v>
      </c>
    </row>
    <row r="1297" spans="2:4" ht="12.75">
      <c r="B1297" t="s">
        <v>3290</v>
      </c>
      <c r="C1297" t="s">
        <v>3289</v>
      </c>
      <c r="D1297" t="s">
        <v>3289</v>
      </c>
    </row>
    <row r="1298" spans="2:4" ht="12.75">
      <c r="B1298" t="s">
        <v>3294</v>
      </c>
      <c r="C1298" t="s">
        <v>3293</v>
      </c>
      <c r="D1298" t="s">
        <v>3293</v>
      </c>
    </row>
    <row r="1299" spans="2:4" ht="12.75">
      <c r="B1299" t="s">
        <v>3296</v>
      </c>
      <c r="C1299" t="s">
        <v>3295</v>
      </c>
      <c r="D1299" t="s">
        <v>3295</v>
      </c>
    </row>
    <row r="1300" spans="2:4" ht="12.75">
      <c r="B1300" t="s">
        <v>1512</v>
      </c>
      <c r="C1300" t="s">
        <v>1511</v>
      </c>
      <c r="D1300" t="s">
        <v>1511</v>
      </c>
    </row>
    <row r="1301" spans="2:4" ht="12.75">
      <c r="B1301" t="s">
        <v>2387</v>
      </c>
      <c r="C1301" t="s">
        <v>2386</v>
      </c>
      <c r="D1301" t="s">
        <v>2386</v>
      </c>
    </row>
    <row r="1302" spans="2:4" ht="12.75">
      <c r="B1302" t="s">
        <v>1484</v>
      </c>
      <c r="C1302" t="s">
        <v>1483</v>
      </c>
      <c r="D1302" t="s">
        <v>1483</v>
      </c>
    </row>
    <row r="1303" spans="2:4" ht="12.75">
      <c r="B1303" t="s">
        <v>1636</v>
      </c>
      <c r="C1303" t="s">
        <v>1635</v>
      </c>
      <c r="D1303" t="s">
        <v>1635</v>
      </c>
    </row>
    <row r="1304" spans="2:4" ht="12.75">
      <c r="B1304" t="s">
        <v>3300</v>
      </c>
      <c r="C1304" t="s">
        <v>3299</v>
      </c>
      <c r="D1304" t="s">
        <v>3299</v>
      </c>
    </row>
    <row r="1305" spans="2:4" ht="12.75">
      <c r="B1305" t="s">
        <v>1837</v>
      </c>
      <c r="C1305" t="s">
        <v>1836</v>
      </c>
      <c r="D1305" t="s">
        <v>1836</v>
      </c>
    </row>
    <row r="1306" spans="2:4" ht="12.75">
      <c r="B1306" t="s">
        <v>1490</v>
      </c>
      <c r="C1306" t="s">
        <v>1489</v>
      </c>
      <c r="D1306" t="s">
        <v>1489</v>
      </c>
    </row>
    <row r="1307" spans="2:4" ht="12.75">
      <c r="B1307" t="s">
        <v>3350</v>
      </c>
      <c r="C1307" t="s">
        <v>3349</v>
      </c>
      <c r="D1307" t="s">
        <v>3349</v>
      </c>
    </row>
    <row r="1308" spans="2:4" ht="12.75">
      <c r="B1308" t="s">
        <v>2295</v>
      </c>
      <c r="C1308" t="s">
        <v>2294</v>
      </c>
      <c r="D1308" t="s">
        <v>2294</v>
      </c>
    </row>
    <row r="1309" spans="2:4" ht="12.75">
      <c r="B1309" t="s">
        <v>2293</v>
      </c>
      <c r="C1309" t="s">
        <v>2292</v>
      </c>
      <c r="D1309" t="s">
        <v>2292</v>
      </c>
    </row>
    <row r="1310" spans="2:4" ht="12.75">
      <c r="B1310" t="s">
        <v>2297</v>
      </c>
      <c r="C1310" t="s">
        <v>2296</v>
      </c>
      <c r="D1310" t="s">
        <v>2296</v>
      </c>
    </row>
    <row r="1311" spans="2:4" ht="12.75">
      <c r="B1311" t="s">
        <v>2299</v>
      </c>
      <c r="C1311" t="s">
        <v>2298</v>
      </c>
      <c r="D1311" t="s">
        <v>2298</v>
      </c>
    </row>
    <row r="1312" spans="2:4" ht="12.75">
      <c r="B1312" t="s">
        <v>2303</v>
      </c>
      <c r="C1312" t="s">
        <v>2302</v>
      </c>
      <c r="D1312" t="s">
        <v>2302</v>
      </c>
    </row>
    <row r="1313" spans="2:4" ht="12.75">
      <c r="B1313" t="s">
        <v>2315</v>
      </c>
      <c r="C1313" t="s">
        <v>2314</v>
      </c>
      <c r="D1313" t="s">
        <v>2314</v>
      </c>
    </row>
    <row r="1314" spans="2:4" ht="12.75">
      <c r="B1314" t="s">
        <v>2311</v>
      </c>
      <c r="C1314" t="s">
        <v>2310</v>
      </c>
      <c r="D1314" t="s">
        <v>2310</v>
      </c>
    </row>
    <row r="1315" spans="2:4" ht="12.75">
      <c r="B1315" t="s">
        <v>2305</v>
      </c>
      <c r="C1315" t="s">
        <v>2304</v>
      </c>
      <c r="D1315" t="s">
        <v>2304</v>
      </c>
    </row>
    <row r="1316" spans="2:4" ht="12.75">
      <c r="B1316" t="s">
        <v>2411</v>
      </c>
      <c r="C1316" t="s">
        <v>2410</v>
      </c>
      <c r="D1316" t="s">
        <v>2410</v>
      </c>
    </row>
    <row r="1317" spans="2:4" ht="12.75">
      <c r="B1317" t="s">
        <v>1470</v>
      </c>
      <c r="C1317" t="s">
        <v>1469</v>
      </c>
      <c r="D1317" t="s">
        <v>1469</v>
      </c>
    </row>
    <row r="1318" spans="2:4" ht="12.75">
      <c r="B1318" t="s">
        <v>1472</v>
      </c>
      <c r="C1318" t="s">
        <v>1471</v>
      </c>
      <c r="D1318" t="s">
        <v>1471</v>
      </c>
    </row>
    <row r="1319" spans="2:4" ht="12.75">
      <c r="B1319" t="s">
        <v>1468</v>
      </c>
      <c r="C1319" t="s">
        <v>1467</v>
      </c>
      <c r="D1319" t="s">
        <v>1467</v>
      </c>
    </row>
    <row r="1320" spans="2:4" ht="12.75">
      <c r="B1320" t="s">
        <v>1474</v>
      </c>
      <c r="C1320" t="s">
        <v>1473</v>
      </c>
      <c r="D1320" t="s">
        <v>1473</v>
      </c>
    </row>
    <row r="1321" spans="2:4" ht="12.75">
      <c r="B1321" t="s">
        <v>1476</v>
      </c>
      <c r="C1321" t="s">
        <v>1475</v>
      </c>
      <c r="D1321" t="s">
        <v>1475</v>
      </c>
    </row>
    <row r="1322" spans="2:4" ht="12.75">
      <c r="B1322" t="s">
        <v>1478</v>
      </c>
      <c r="C1322" t="s">
        <v>1477</v>
      </c>
      <c r="D1322" t="s">
        <v>1477</v>
      </c>
    </row>
    <row r="1323" spans="2:4" ht="12.75">
      <c r="B1323" t="s">
        <v>1492</v>
      </c>
      <c r="C1323" t="s">
        <v>1491</v>
      </c>
      <c r="D1323" t="s">
        <v>1491</v>
      </c>
    </row>
    <row r="1324" spans="2:4" ht="12.75">
      <c r="B1324" t="s">
        <v>1496</v>
      </c>
      <c r="C1324" t="s">
        <v>1495</v>
      </c>
      <c r="D1324" t="s">
        <v>1495</v>
      </c>
    </row>
    <row r="1325" spans="2:4" ht="12.75">
      <c r="B1325" t="s">
        <v>1494</v>
      </c>
      <c r="C1325" t="s">
        <v>1493</v>
      </c>
      <c r="D1325" t="s">
        <v>1493</v>
      </c>
    </row>
    <row r="1326" spans="2:4" ht="12.75">
      <c r="B1326" t="s">
        <v>1498</v>
      </c>
      <c r="C1326" t="s">
        <v>1497</v>
      </c>
      <c r="D1326" t="s">
        <v>1497</v>
      </c>
    </row>
    <row r="1327" spans="2:4" ht="12.75">
      <c r="B1327" t="s">
        <v>1500</v>
      </c>
      <c r="C1327" t="s">
        <v>1499</v>
      </c>
      <c r="D1327" t="s">
        <v>1499</v>
      </c>
    </row>
    <row r="1328" spans="2:4" ht="12.75">
      <c r="B1328" t="s">
        <v>2389</v>
      </c>
      <c r="C1328" t="s">
        <v>2388</v>
      </c>
      <c r="D1328" t="s">
        <v>2388</v>
      </c>
    </row>
    <row r="1329" spans="2:4" ht="12.75">
      <c r="B1329" t="s">
        <v>2391</v>
      </c>
      <c r="C1329" t="s">
        <v>2390</v>
      </c>
      <c r="D1329" t="s">
        <v>2390</v>
      </c>
    </row>
    <row r="1330" spans="2:4" ht="12.75">
      <c r="B1330" t="s">
        <v>2395</v>
      </c>
      <c r="C1330" t="s">
        <v>2394</v>
      </c>
      <c r="D1330" t="s">
        <v>2394</v>
      </c>
    </row>
    <row r="1331" spans="2:4" ht="12.75">
      <c r="B1331" t="s">
        <v>1466</v>
      </c>
      <c r="C1331" t="s">
        <v>1465</v>
      </c>
      <c r="D1331" t="s">
        <v>1465</v>
      </c>
    </row>
    <row r="1332" spans="2:4" ht="12.75">
      <c r="B1332" t="s">
        <v>2379</v>
      </c>
      <c r="C1332" t="s">
        <v>2378</v>
      </c>
      <c r="D1332" t="s">
        <v>2378</v>
      </c>
    </row>
    <row r="1333" spans="2:4" ht="12.75">
      <c r="B1333" t="s">
        <v>2381</v>
      </c>
      <c r="C1333" t="s">
        <v>2380</v>
      </c>
      <c r="D1333" t="s">
        <v>2380</v>
      </c>
    </row>
    <row r="1334" spans="2:4" ht="12.75">
      <c r="B1334" t="s">
        <v>2385</v>
      </c>
      <c r="C1334" t="s">
        <v>2384</v>
      </c>
      <c r="D1334" t="s">
        <v>2384</v>
      </c>
    </row>
    <row r="1335" spans="2:4" ht="12.75">
      <c r="B1335" t="s">
        <v>2393</v>
      </c>
      <c r="C1335" t="s">
        <v>2392</v>
      </c>
      <c r="D1335" t="s">
        <v>2392</v>
      </c>
    </row>
    <row r="1336" spans="2:4" ht="12.75">
      <c r="B1336" t="s">
        <v>2377</v>
      </c>
      <c r="C1336" t="s">
        <v>2376</v>
      </c>
      <c r="D1336" t="s">
        <v>2376</v>
      </c>
    </row>
    <row r="1337" spans="2:4" ht="12.75">
      <c r="B1337" t="s">
        <v>2403</v>
      </c>
      <c r="C1337" t="s">
        <v>2402</v>
      </c>
      <c r="D1337" t="s">
        <v>2402</v>
      </c>
    </row>
    <row r="1338" spans="2:4" ht="12.75">
      <c r="B1338" t="s">
        <v>2383</v>
      </c>
      <c r="C1338" t="s">
        <v>2382</v>
      </c>
      <c r="D1338" t="s">
        <v>2382</v>
      </c>
    </row>
    <row r="1339" spans="2:4" ht="12.75">
      <c r="B1339" t="s">
        <v>2397</v>
      </c>
      <c r="C1339" t="s">
        <v>2396</v>
      </c>
      <c r="D1339" t="s">
        <v>2396</v>
      </c>
    </row>
    <row r="1340" spans="2:4" ht="12.75">
      <c r="B1340" t="s">
        <v>2399</v>
      </c>
      <c r="C1340" t="s">
        <v>2398</v>
      </c>
      <c r="D1340" t="s">
        <v>2398</v>
      </c>
    </row>
    <row r="1341" spans="2:4" ht="12.75">
      <c r="B1341" t="s">
        <v>2401</v>
      </c>
      <c r="C1341" t="s">
        <v>2400</v>
      </c>
      <c r="D1341" t="s">
        <v>2400</v>
      </c>
    </row>
    <row r="1342" spans="2:4" ht="12.75">
      <c r="B1342" t="s">
        <v>1835</v>
      </c>
      <c r="C1342" t="s">
        <v>1834</v>
      </c>
      <c r="D1342" t="s">
        <v>1834</v>
      </c>
    </row>
    <row r="1343" spans="2:4" ht="12.75">
      <c r="B1343" t="s">
        <v>2407</v>
      </c>
      <c r="C1343" t="s">
        <v>2406</v>
      </c>
      <c r="D1343" t="s">
        <v>2406</v>
      </c>
    </row>
    <row r="1344" spans="2:4" ht="12.75">
      <c r="B1344" t="s">
        <v>2409</v>
      </c>
      <c r="C1344" t="s">
        <v>2408</v>
      </c>
      <c r="D1344" t="s">
        <v>2408</v>
      </c>
    </row>
    <row r="1345" spans="2:4" ht="12.75">
      <c r="B1345" t="s">
        <v>2417</v>
      </c>
      <c r="C1345" t="s">
        <v>2416</v>
      </c>
      <c r="D1345" t="s">
        <v>2416</v>
      </c>
    </row>
    <row r="1346" spans="2:4" ht="12.75">
      <c r="B1346" t="s">
        <v>2415</v>
      </c>
      <c r="C1346" t="s">
        <v>2414</v>
      </c>
      <c r="D1346" t="s">
        <v>2414</v>
      </c>
    </row>
    <row r="1347" spans="2:4" ht="12.75">
      <c r="B1347" t="s">
        <v>2425</v>
      </c>
      <c r="C1347" t="s">
        <v>2424</v>
      </c>
      <c r="D1347" t="s">
        <v>2424</v>
      </c>
    </row>
    <row r="1348" spans="2:4" ht="12.75">
      <c r="B1348" t="s">
        <v>2429</v>
      </c>
      <c r="C1348" t="s">
        <v>2428</v>
      </c>
      <c r="D1348" t="s">
        <v>2428</v>
      </c>
    </row>
    <row r="1349" spans="2:4" ht="12.75">
      <c r="B1349" t="s">
        <v>2427</v>
      </c>
      <c r="C1349" t="s">
        <v>2426</v>
      </c>
      <c r="D1349" t="s">
        <v>2426</v>
      </c>
    </row>
    <row r="1350" spans="2:4" ht="12.75">
      <c r="B1350" t="s">
        <v>2461</v>
      </c>
      <c r="C1350" t="s">
        <v>2460</v>
      </c>
      <c r="D1350" t="s">
        <v>2460</v>
      </c>
    </row>
    <row r="1351" spans="2:4" ht="12.75">
      <c r="B1351" t="s">
        <v>2463</v>
      </c>
      <c r="C1351" t="s">
        <v>2462</v>
      </c>
      <c r="D1351" t="s">
        <v>2462</v>
      </c>
    </row>
    <row r="1352" spans="2:4" ht="12.75">
      <c r="B1352" t="s">
        <v>1697</v>
      </c>
      <c r="C1352" t="s">
        <v>1696</v>
      </c>
      <c r="D1352" t="s">
        <v>1696</v>
      </c>
    </row>
    <row r="1353" spans="2:4" ht="12.75">
      <c r="B1353" t="s">
        <v>1861</v>
      </c>
      <c r="C1353" t="s">
        <v>1860</v>
      </c>
      <c r="D1353" t="s">
        <v>1860</v>
      </c>
    </row>
    <row r="1354" spans="2:4" ht="12.75">
      <c r="B1354" t="s">
        <v>1662</v>
      </c>
      <c r="C1354" t="s">
        <v>1661</v>
      </c>
      <c r="D1354" t="s">
        <v>1661</v>
      </c>
    </row>
    <row r="1355" spans="2:4" ht="12.75">
      <c r="B1355" t="s">
        <v>1504</v>
      </c>
      <c r="C1355" t="s">
        <v>1503</v>
      </c>
      <c r="D1355" t="s">
        <v>1503</v>
      </c>
    </row>
    <row r="1356" spans="2:4" ht="12.75">
      <c r="B1356" t="s">
        <v>2580</v>
      </c>
      <c r="C1356" t="s">
        <v>2579</v>
      </c>
      <c r="D1356" t="s">
        <v>2579</v>
      </c>
    </row>
    <row r="1357" spans="2:4" ht="12.75">
      <c r="B1357" t="s">
        <v>2582</v>
      </c>
      <c r="C1357" t="s">
        <v>2581</v>
      </c>
      <c r="D1357" t="s">
        <v>2581</v>
      </c>
    </row>
    <row r="1358" spans="2:4" ht="12.75">
      <c r="B1358" t="s">
        <v>2584</v>
      </c>
      <c r="C1358" t="s">
        <v>2583</v>
      </c>
      <c r="D1358" t="s">
        <v>2583</v>
      </c>
    </row>
    <row r="1359" spans="2:4" ht="12.75">
      <c r="B1359" t="s">
        <v>2586</v>
      </c>
      <c r="C1359" t="s">
        <v>2585</v>
      </c>
      <c r="D1359" t="s">
        <v>2585</v>
      </c>
    </row>
    <row r="1360" spans="2:4" ht="12.75">
      <c r="B1360" t="s">
        <v>1516</v>
      </c>
      <c r="C1360" t="s">
        <v>1515</v>
      </c>
      <c r="D1360" t="s">
        <v>1515</v>
      </c>
    </row>
    <row r="1361" spans="2:4" ht="12.75">
      <c r="B1361" t="s">
        <v>1664</v>
      </c>
      <c r="C1361" t="s">
        <v>1663</v>
      </c>
      <c r="D1361" t="s">
        <v>1663</v>
      </c>
    </row>
    <row r="1362" spans="2:4" ht="12.75">
      <c r="B1362" t="s">
        <v>1550</v>
      </c>
      <c r="C1362" t="s">
        <v>1549</v>
      </c>
      <c r="D1362" t="s">
        <v>1549</v>
      </c>
    </row>
    <row r="1363" spans="2:4" ht="12.75">
      <c r="B1363" t="s">
        <v>1670</v>
      </c>
      <c r="C1363" t="s">
        <v>1669</v>
      </c>
      <c r="D1363" t="s">
        <v>1669</v>
      </c>
    </row>
    <row r="1364" spans="2:4" ht="12.75">
      <c r="B1364" t="s">
        <v>1630</v>
      </c>
      <c r="C1364" t="s">
        <v>1629</v>
      </c>
      <c r="D1364" t="s">
        <v>1629</v>
      </c>
    </row>
    <row r="1365" spans="2:4" ht="12.75">
      <c r="B1365" t="s">
        <v>3174</v>
      </c>
      <c r="C1365" t="s">
        <v>3173</v>
      </c>
      <c r="D1365" t="s">
        <v>3173</v>
      </c>
    </row>
    <row r="1366" spans="2:4" ht="12.75">
      <c r="B1366" t="s">
        <v>3178</v>
      </c>
      <c r="C1366" t="s">
        <v>3177</v>
      </c>
      <c r="D1366" t="s">
        <v>3177</v>
      </c>
    </row>
    <row r="1367" spans="2:4" ht="12.75">
      <c r="B1367" t="s">
        <v>1544</v>
      </c>
      <c r="C1367" t="s">
        <v>1543</v>
      </c>
      <c r="D1367" t="s">
        <v>1543</v>
      </c>
    </row>
    <row r="1368" spans="2:4" ht="12.75">
      <c r="B1368" t="s">
        <v>2588</v>
      </c>
      <c r="C1368" t="s">
        <v>2587</v>
      </c>
      <c r="D1368" t="s">
        <v>2587</v>
      </c>
    </row>
    <row r="1369" spans="2:4" ht="12.75">
      <c r="B1369" t="s">
        <v>780</v>
      </c>
      <c r="C1369" t="s">
        <v>779</v>
      </c>
      <c r="D1369" t="s">
        <v>779</v>
      </c>
    </row>
    <row r="1370" spans="2:4" ht="12.75">
      <c r="B1370" t="s">
        <v>782</v>
      </c>
      <c r="C1370" t="s">
        <v>781</v>
      </c>
      <c r="D1370" t="s">
        <v>781</v>
      </c>
    </row>
    <row r="1371" spans="2:4" ht="12.75">
      <c r="B1371" t="s">
        <v>784</v>
      </c>
      <c r="C1371" t="s">
        <v>783</v>
      </c>
      <c r="D1371" t="s">
        <v>783</v>
      </c>
    </row>
    <row r="1372" spans="2:4" ht="12.75">
      <c r="B1372" t="s">
        <v>786</v>
      </c>
      <c r="C1372" t="s">
        <v>785</v>
      </c>
      <c r="D1372" t="s">
        <v>785</v>
      </c>
    </row>
    <row r="1373" spans="2:4" ht="12.75">
      <c r="B1373" t="s">
        <v>2423</v>
      </c>
      <c r="C1373" t="s">
        <v>2422</v>
      </c>
      <c r="D1373" t="s">
        <v>2422</v>
      </c>
    </row>
    <row r="1374" spans="2:4" ht="12.75">
      <c r="B1374" t="s">
        <v>3116</v>
      </c>
      <c r="C1374" t="s">
        <v>3115</v>
      </c>
      <c r="D1374" t="s">
        <v>3115</v>
      </c>
    </row>
    <row r="1375" spans="2:4" ht="12.75">
      <c r="B1375" t="s">
        <v>1540</v>
      </c>
      <c r="C1375" t="s">
        <v>1539</v>
      </c>
      <c r="D1375" t="s">
        <v>1539</v>
      </c>
    </row>
    <row r="1376" spans="2:4" ht="12.75">
      <c r="B1376" t="s">
        <v>1556</v>
      </c>
      <c r="C1376" t="s">
        <v>1555</v>
      </c>
      <c r="D1376" t="s">
        <v>1555</v>
      </c>
    </row>
    <row r="1377" spans="2:4" ht="12.75">
      <c r="B1377" t="s">
        <v>1528</v>
      </c>
      <c r="C1377" t="s">
        <v>1527</v>
      </c>
      <c r="D1377" t="s">
        <v>1527</v>
      </c>
    </row>
    <row r="1378" spans="2:4" ht="12.75">
      <c r="B1378" t="s">
        <v>1699</v>
      </c>
      <c r="C1378" t="s">
        <v>1698</v>
      </c>
      <c r="D1378" t="s">
        <v>1698</v>
      </c>
    </row>
    <row r="1379" spans="2:4" ht="12.75">
      <c r="B1379" t="s">
        <v>3118</v>
      </c>
      <c r="C1379" t="s">
        <v>3117</v>
      </c>
      <c r="D1379" t="s">
        <v>3117</v>
      </c>
    </row>
    <row r="1380" spans="2:4" ht="12.75">
      <c r="B1380" t="s">
        <v>3212</v>
      </c>
      <c r="C1380" t="s">
        <v>3211</v>
      </c>
      <c r="D1380" t="s">
        <v>3211</v>
      </c>
    </row>
    <row r="1381" spans="2:4" ht="12.75">
      <c r="B1381" t="s">
        <v>3214</v>
      </c>
      <c r="C1381" t="s">
        <v>3213</v>
      </c>
      <c r="D1381" t="s">
        <v>3213</v>
      </c>
    </row>
    <row r="1382" spans="2:4" ht="12.75">
      <c r="B1382" t="s">
        <v>1632</v>
      </c>
      <c r="C1382" t="s">
        <v>1631</v>
      </c>
      <c r="D1382" t="s">
        <v>1631</v>
      </c>
    </row>
    <row r="1383" spans="2:4" ht="12.75">
      <c r="B1383" t="s">
        <v>1600</v>
      </c>
      <c r="C1383" t="s">
        <v>1599</v>
      </c>
      <c r="D1383" t="s">
        <v>1599</v>
      </c>
    </row>
    <row r="1384" spans="2:4" ht="12.75">
      <c r="B1384" t="s">
        <v>1602</v>
      </c>
      <c r="C1384" t="s">
        <v>1601</v>
      </c>
      <c r="D1384" t="s">
        <v>1601</v>
      </c>
    </row>
    <row r="1385" spans="2:4" ht="12.75">
      <c r="B1385" t="s">
        <v>1606</v>
      </c>
      <c r="C1385" t="s">
        <v>1605</v>
      </c>
      <c r="D1385" t="s">
        <v>1605</v>
      </c>
    </row>
    <row r="1386" spans="2:4" ht="12.75">
      <c r="B1386" t="s">
        <v>1604</v>
      </c>
      <c r="C1386" t="s">
        <v>1603</v>
      </c>
      <c r="D1386" t="s">
        <v>1603</v>
      </c>
    </row>
    <row r="1387" spans="2:4" ht="12.75">
      <c r="B1387" t="s">
        <v>1598</v>
      </c>
      <c r="C1387" t="s">
        <v>1597</v>
      </c>
      <c r="D1387" t="s">
        <v>1597</v>
      </c>
    </row>
    <row r="1388" spans="2:4" ht="12.75">
      <c r="B1388" t="s">
        <v>1616</v>
      </c>
      <c r="C1388" t="s">
        <v>1615</v>
      </c>
      <c r="D1388" t="s">
        <v>1615</v>
      </c>
    </row>
    <row r="1389" spans="2:4" ht="12.75">
      <c r="B1389" t="s">
        <v>1608</v>
      </c>
      <c r="C1389" t="s">
        <v>1607</v>
      </c>
      <c r="D1389" t="s">
        <v>1607</v>
      </c>
    </row>
    <row r="1390" spans="2:4" ht="12.75">
      <c r="B1390" t="s">
        <v>1596</v>
      </c>
      <c r="C1390" t="s">
        <v>1595</v>
      </c>
      <c r="D1390" t="s">
        <v>1595</v>
      </c>
    </row>
    <row r="1391" spans="2:4" ht="12.75">
      <c r="B1391" t="s">
        <v>1594</v>
      </c>
      <c r="C1391" t="s">
        <v>1593</v>
      </c>
      <c r="D1391" t="s">
        <v>1593</v>
      </c>
    </row>
    <row r="1392" spans="2:4" ht="12.75">
      <c r="B1392" t="s">
        <v>1622</v>
      </c>
      <c r="C1392" t="s">
        <v>1621</v>
      </c>
      <c r="D1392" t="s">
        <v>1621</v>
      </c>
    </row>
    <row r="1393" spans="2:4" ht="12.75">
      <c r="B1393" t="s">
        <v>1590</v>
      </c>
      <c r="C1393" t="s">
        <v>1589</v>
      </c>
      <c r="D1393" t="s">
        <v>1589</v>
      </c>
    </row>
    <row r="1394" spans="2:4" ht="12.75">
      <c r="B1394" t="s">
        <v>1584</v>
      </c>
      <c r="C1394" t="s">
        <v>1583</v>
      </c>
      <c r="D1394" t="s">
        <v>1583</v>
      </c>
    </row>
    <row r="1395" spans="2:4" ht="12.75">
      <c r="B1395" t="s">
        <v>1610</v>
      </c>
      <c r="C1395" t="s">
        <v>1609</v>
      </c>
      <c r="D1395" t="s">
        <v>1609</v>
      </c>
    </row>
    <row r="1396" spans="2:4" ht="12.75">
      <c r="B1396" t="s">
        <v>1586</v>
      </c>
      <c r="C1396" t="s">
        <v>1585</v>
      </c>
      <c r="D1396" t="s">
        <v>1585</v>
      </c>
    </row>
    <row r="1397" spans="2:4" ht="12.75">
      <c r="B1397" t="s">
        <v>1614</v>
      </c>
      <c r="C1397" t="s">
        <v>1613</v>
      </c>
      <c r="D1397" t="s">
        <v>1613</v>
      </c>
    </row>
    <row r="1398" spans="2:4" ht="12.75">
      <c r="B1398" t="s">
        <v>1582</v>
      </c>
      <c r="C1398" t="s">
        <v>1581</v>
      </c>
      <c r="D1398" t="s">
        <v>1581</v>
      </c>
    </row>
    <row r="1399" spans="2:4" ht="12.75">
      <c r="B1399" t="s">
        <v>1588</v>
      </c>
      <c r="C1399" t="s">
        <v>1587</v>
      </c>
      <c r="D1399" t="s">
        <v>1587</v>
      </c>
    </row>
    <row r="1400" spans="2:4" ht="12.75">
      <c r="B1400" t="s">
        <v>1592</v>
      </c>
      <c r="C1400" t="s">
        <v>1591</v>
      </c>
      <c r="D1400" t="s">
        <v>1591</v>
      </c>
    </row>
    <row r="1401" spans="2:4" ht="12.75">
      <c r="B1401" t="s">
        <v>1618</v>
      </c>
      <c r="C1401" t="s">
        <v>1617</v>
      </c>
      <c r="D1401" t="s">
        <v>1617</v>
      </c>
    </row>
    <row r="1402" spans="2:4" ht="12.75">
      <c r="B1402" t="s">
        <v>1620</v>
      </c>
      <c r="C1402" t="s">
        <v>1619</v>
      </c>
      <c r="D1402" t="s">
        <v>1619</v>
      </c>
    </row>
    <row r="1403" spans="2:4" ht="12.75">
      <c r="B1403" t="s">
        <v>1612</v>
      </c>
      <c r="C1403" t="s">
        <v>1611</v>
      </c>
      <c r="D1403" t="s">
        <v>1611</v>
      </c>
    </row>
    <row r="1404" spans="2:4" ht="12.75">
      <c r="B1404" t="s">
        <v>1624</v>
      </c>
      <c r="C1404" t="s">
        <v>1623</v>
      </c>
      <c r="D1404" t="s">
        <v>1623</v>
      </c>
    </row>
    <row r="1405" spans="2:4" ht="12.75">
      <c r="B1405" t="s">
        <v>1502</v>
      </c>
      <c r="C1405" t="s">
        <v>1501</v>
      </c>
      <c r="D1405" t="s">
        <v>1501</v>
      </c>
    </row>
    <row r="1406" spans="2:4" ht="12.75">
      <c r="B1406" t="s">
        <v>1646</v>
      </c>
      <c r="C1406" t="s">
        <v>1645</v>
      </c>
      <c r="D1406" t="s">
        <v>1645</v>
      </c>
    </row>
    <row r="1407" spans="2:4" ht="12.75">
      <c r="B1407" t="s">
        <v>3134</v>
      </c>
      <c r="C1407" t="s">
        <v>3133</v>
      </c>
      <c r="D1407" t="s">
        <v>3133</v>
      </c>
    </row>
    <row r="1408" spans="2:4" ht="12.75">
      <c r="B1408" t="s">
        <v>2237</v>
      </c>
      <c r="C1408" t="s">
        <v>2236</v>
      </c>
      <c r="D1408" t="s">
        <v>2236</v>
      </c>
    </row>
    <row r="1409" spans="2:4" ht="12.75">
      <c r="B1409" t="s">
        <v>3302</v>
      </c>
      <c r="C1409" t="s">
        <v>3301</v>
      </c>
      <c r="D1409" t="s">
        <v>3301</v>
      </c>
    </row>
    <row r="1410" spans="2:4" ht="12.75">
      <c r="B1410" t="s">
        <v>3304</v>
      </c>
      <c r="C1410" t="s">
        <v>3303</v>
      </c>
      <c r="D1410" t="s">
        <v>3303</v>
      </c>
    </row>
    <row r="1411" spans="2:4" ht="12.75">
      <c r="B1411" t="s">
        <v>2488</v>
      </c>
      <c r="C1411" t="s">
        <v>2487</v>
      </c>
      <c r="D1411" t="s">
        <v>2487</v>
      </c>
    </row>
    <row r="1412" spans="2:4" ht="12.75">
      <c r="B1412" t="s">
        <v>2490</v>
      </c>
      <c r="C1412" t="s">
        <v>2489</v>
      </c>
      <c r="D1412" t="s">
        <v>2489</v>
      </c>
    </row>
    <row r="1413" spans="2:4" ht="12.75">
      <c r="B1413" t="s">
        <v>2492</v>
      </c>
      <c r="C1413" t="s">
        <v>2491</v>
      </c>
      <c r="D1413" t="s">
        <v>2491</v>
      </c>
    </row>
    <row r="1414" spans="2:4" ht="12.75">
      <c r="B1414" t="s">
        <v>1572</v>
      </c>
      <c r="C1414" t="s">
        <v>1571</v>
      </c>
      <c r="D1414" t="s">
        <v>1571</v>
      </c>
    </row>
    <row r="1415" spans="2:4" ht="12.75">
      <c r="B1415" t="s">
        <v>1580</v>
      </c>
      <c r="C1415" t="s">
        <v>1579</v>
      </c>
      <c r="D1415" t="s">
        <v>1579</v>
      </c>
    </row>
    <row r="1416" spans="2:4" ht="12.75">
      <c r="B1416" t="s">
        <v>2484</v>
      </c>
      <c r="C1416" t="s">
        <v>2483</v>
      </c>
      <c r="D1416" t="s">
        <v>2483</v>
      </c>
    </row>
    <row r="1417" spans="2:4" ht="12.75">
      <c r="B1417" t="s">
        <v>3196</v>
      </c>
      <c r="C1417" t="s">
        <v>3195</v>
      </c>
      <c r="D1417" t="s">
        <v>3195</v>
      </c>
    </row>
    <row r="1418" spans="2:4" ht="12.75">
      <c r="B1418" t="s">
        <v>3182</v>
      </c>
      <c r="C1418" t="s">
        <v>3181</v>
      </c>
      <c r="D1418" t="s">
        <v>3181</v>
      </c>
    </row>
    <row r="1419" spans="2:4" ht="12.75">
      <c r="B1419" t="s">
        <v>3096</v>
      </c>
      <c r="C1419" t="s">
        <v>3095</v>
      </c>
      <c r="D1419" t="s">
        <v>3095</v>
      </c>
    </row>
    <row r="1420" spans="2:4" ht="12.75">
      <c r="B1420" t="s">
        <v>1695</v>
      </c>
      <c r="C1420" t="s">
        <v>1694</v>
      </c>
      <c r="D1420" t="s">
        <v>1694</v>
      </c>
    </row>
    <row r="1421" spans="2:4" ht="12.75">
      <c r="B1421" t="s">
        <v>3234</v>
      </c>
      <c r="C1421" t="s">
        <v>3233</v>
      </c>
      <c r="D1421" t="s">
        <v>3233</v>
      </c>
    </row>
    <row r="1422" spans="2:4" ht="12.75">
      <c r="B1422" t="s">
        <v>3192</v>
      </c>
      <c r="C1422" t="s">
        <v>3191</v>
      </c>
      <c r="D1422" t="s">
        <v>3191</v>
      </c>
    </row>
    <row r="1423" spans="2:4" ht="12.75">
      <c r="B1423" t="s">
        <v>3202</v>
      </c>
      <c r="C1423" t="s">
        <v>3201</v>
      </c>
      <c r="D1423" t="s">
        <v>3201</v>
      </c>
    </row>
    <row r="1424" spans="2:4" ht="12.75">
      <c r="B1424" t="s">
        <v>3200</v>
      </c>
      <c r="C1424" t="s">
        <v>3199</v>
      </c>
      <c r="D1424" t="s">
        <v>3199</v>
      </c>
    </row>
    <row r="1425" spans="2:4" ht="12.75">
      <c r="B1425" t="s">
        <v>3108</v>
      </c>
      <c r="C1425" t="s">
        <v>3107</v>
      </c>
      <c r="D1425" t="s">
        <v>3107</v>
      </c>
    </row>
    <row r="1426" spans="2:4" ht="12.75">
      <c r="B1426" t="s">
        <v>1672</v>
      </c>
      <c r="C1426" t="s">
        <v>1671</v>
      </c>
      <c r="D1426" t="s">
        <v>1671</v>
      </c>
    </row>
    <row r="1427" spans="2:4" ht="12.75">
      <c r="B1427" t="s">
        <v>3104</v>
      </c>
      <c r="C1427" t="s">
        <v>3103</v>
      </c>
      <c r="D1427" t="s">
        <v>3103</v>
      </c>
    </row>
    <row r="1428" spans="2:4" ht="12.75">
      <c r="B1428" t="s">
        <v>3106</v>
      </c>
      <c r="C1428" t="s">
        <v>3105</v>
      </c>
      <c r="D1428" t="s">
        <v>3105</v>
      </c>
    </row>
    <row r="1429" spans="2:4" ht="12.75">
      <c r="B1429" t="s">
        <v>3094</v>
      </c>
      <c r="C1429" t="s">
        <v>3093</v>
      </c>
      <c r="D1429" t="s">
        <v>3093</v>
      </c>
    </row>
    <row r="1430" spans="2:4" ht="12.75">
      <c r="B1430" t="s">
        <v>3114</v>
      </c>
      <c r="C1430" t="s">
        <v>3113</v>
      </c>
      <c r="D1430" t="s">
        <v>3113</v>
      </c>
    </row>
    <row r="1431" spans="2:4" ht="12.75">
      <c r="B1431" t="s">
        <v>3208</v>
      </c>
      <c r="C1431" t="s">
        <v>3207</v>
      </c>
      <c r="D1431" t="s">
        <v>3207</v>
      </c>
    </row>
    <row r="1432" spans="2:4" ht="12.75">
      <c r="B1432" t="s">
        <v>3110</v>
      </c>
      <c r="C1432" t="s">
        <v>3109</v>
      </c>
      <c r="D1432" t="s">
        <v>3109</v>
      </c>
    </row>
    <row r="1433" spans="2:4" ht="12.75">
      <c r="B1433" t="s">
        <v>3140</v>
      </c>
      <c r="C1433" t="s">
        <v>3139</v>
      </c>
      <c r="D1433" t="s">
        <v>3139</v>
      </c>
    </row>
    <row r="1434" spans="2:4" ht="12.75">
      <c r="B1434" t="s">
        <v>3190</v>
      </c>
      <c r="C1434" t="s">
        <v>3189</v>
      </c>
      <c r="D1434" t="s">
        <v>3189</v>
      </c>
    </row>
    <row r="1435" spans="2:4" ht="12.75">
      <c r="B1435" t="s">
        <v>3170</v>
      </c>
      <c r="C1435" t="s">
        <v>3169</v>
      </c>
      <c r="D1435" t="s">
        <v>3169</v>
      </c>
    </row>
    <row r="1436" spans="2:4" ht="12.75">
      <c r="B1436" t="s">
        <v>3210</v>
      </c>
      <c r="C1436" t="s">
        <v>3209</v>
      </c>
      <c r="D1436" t="s">
        <v>3209</v>
      </c>
    </row>
    <row r="1437" spans="2:4" ht="12.75">
      <c r="B1437" t="s">
        <v>3120</v>
      </c>
      <c r="C1437" t="s">
        <v>3119</v>
      </c>
      <c r="D1437" t="s">
        <v>3119</v>
      </c>
    </row>
    <row r="1438" spans="2:4" ht="12.75">
      <c r="B1438" t="s">
        <v>3122</v>
      </c>
      <c r="C1438" t="s">
        <v>3121</v>
      </c>
      <c r="D1438" t="s">
        <v>3121</v>
      </c>
    </row>
    <row r="1439" spans="2:4" ht="12.75">
      <c r="B1439" t="s">
        <v>3124</v>
      </c>
      <c r="C1439" t="s">
        <v>3123</v>
      </c>
      <c r="D1439" t="s">
        <v>3123</v>
      </c>
    </row>
    <row r="1440" spans="2:4" ht="12.75">
      <c r="B1440" t="s">
        <v>3128</v>
      </c>
      <c r="C1440" t="s">
        <v>3127</v>
      </c>
      <c r="D1440" t="s">
        <v>3127</v>
      </c>
    </row>
    <row r="1441" spans="2:4" ht="12.75">
      <c r="B1441" t="s">
        <v>3126</v>
      </c>
      <c r="C1441" t="s">
        <v>3125</v>
      </c>
      <c r="D1441" t="s">
        <v>3125</v>
      </c>
    </row>
    <row r="1442" spans="2:4" ht="12.75">
      <c r="B1442" t="s">
        <v>1701</v>
      </c>
      <c r="C1442" t="s">
        <v>1700</v>
      </c>
      <c r="D1442" t="s">
        <v>1700</v>
      </c>
    </row>
    <row r="1443" spans="2:4" ht="12.75">
      <c r="B1443" t="s">
        <v>3130</v>
      </c>
      <c r="C1443" t="s">
        <v>3129</v>
      </c>
      <c r="D1443" t="s">
        <v>3129</v>
      </c>
    </row>
    <row r="1444" spans="2:4" ht="12.75">
      <c r="B1444" t="s">
        <v>3218</v>
      </c>
      <c r="C1444" t="s">
        <v>3217</v>
      </c>
      <c r="D1444" t="s">
        <v>3217</v>
      </c>
    </row>
    <row r="1445" spans="2:4" ht="12.75">
      <c r="B1445" t="s">
        <v>3220</v>
      </c>
      <c r="C1445" t="s">
        <v>3219</v>
      </c>
      <c r="D1445" t="s">
        <v>3219</v>
      </c>
    </row>
    <row r="1446" spans="2:4" ht="12.75">
      <c r="B1446" t="s">
        <v>3222</v>
      </c>
      <c r="C1446" t="s">
        <v>3221</v>
      </c>
      <c r="D1446" t="s">
        <v>3221</v>
      </c>
    </row>
    <row r="1447" spans="2:4" ht="12.75">
      <c r="B1447" t="s">
        <v>3136</v>
      </c>
      <c r="C1447" t="s">
        <v>3135</v>
      </c>
      <c r="D1447" t="s">
        <v>3135</v>
      </c>
    </row>
    <row r="1448" spans="2:4" ht="12.75">
      <c r="B1448" t="s">
        <v>3224</v>
      </c>
      <c r="C1448" t="s">
        <v>3223</v>
      </c>
      <c r="D1448" t="s">
        <v>3223</v>
      </c>
    </row>
    <row r="1449" spans="2:4" ht="12.75">
      <c r="B1449" t="s">
        <v>1703</v>
      </c>
      <c r="C1449" t="s">
        <v>1702</v>
      </c>
      <c r="D1449" t="s">
        <v>1702</v>
      </c>
    </row>
    <row r="1450" spans="2:4" ht="12.75">
      <c r="B1450" t="s">
        <v>3132</v>
      </c>
      <c r="C1450" t="s">
        <v>3131</v>
      </c>
      <c r="D1450" t="s">
        <v>3131</v>
      </c>
    </row>
    <row r="1451" spans="2:4" ht="12.75">
      <c r="B1451" t="s">
        <v>3176</v>
      </c>
      <c r="C1451" t="s">
        <v>3175</v>
      </c>
      <c r="D1451" t="s">
        <v>3175</v>
      </c>
    </row>
    <row r="1452" spans="2:4" ht="12.75">
      <c r="B1452" t="s">
        <v>3142</v>
      </c>
      <c r="C1452" t="s">
        <v>3141</v>
      </c>
      <c r="D1452" t="s">
        <v>3141</v>
      </c>
    </row>
    <row r="1453" spans="2:4" ht="12.75">
      <c r="B1453" t="s">
        <v>3138</v>
      </c>
      <c r="C1453" t="s">
        <v>3137</v>
      </c>
      <c r="D1453" t="s">
        <v>3137</v>
      </c>
    </row>
    <row r="1454" spans="2:4" ht="12.75">
      <c r="B1454" t="s">
        <v>3144</v>
      </c>
      <c r="C1454" t="s">
        <v>3143</v>
      </c>
      <c r="D1454" t="s">
        <v>3143</v>
      </c>
    </row>
    <row r="1455" spans="2:4" ht="12.75">
      <c r="B1455" t="s">
        <v>3148</v>
      </c>
      <c r="C1455" t="s">
        <v>3147</v>
      </c>
      <c r="D1455" t="s">
        <v>3147</v>
      </c>
    </row>
    <row r="1456" spans="2:4" ht="12.75">
      <c r="B1456" t="s">
        <v>3194</v>
      </c>
      <c r="C1456" t="s">
        <v>3193</v>
      </c>
      <c r="D1456" t="s">
        <v>3193</v>
      </c>
    </row>
    <row r="1457" spans="2:4" ht="12.75">
      <c r="B1457" t="s">
        <v>3152</v>
      </c>
      <c r="C1457" t="s">
        <v>3151</v>
      </c>
      <c r="D1457" t="s">
        <v>3151</v>
      </c>
    </row>
    <row r="1458" spans="2:4" ht="12.75">
      <c r="B1458" t="s">
        <v>3088</v>
      </c>
      <c r="C1458" t="s">
        <v>1704</v>
      </c>
      <c r="D1458" t="s">
        <v>1704</v>
      </c>
    </row>
    <row r="1459" spans="2:4" ht="12.75">
      <c r="B1459" t="s">
        <v>3226</v>
      </c>
      <c r="C1459" t="s">
        <v>3225</v>
      </c>
      <c r="D1459" t="s">
        <v>3225</v>
      </c>
    </row>
    <row r="1460" spans="2:4" ht="12.75">
      <c r="B1460" t="s">
        <v>3230</v>
      </c>
      <c r="C1460" t="s">
        <v>3229</v>
      </c>
      <c r="D1460" t="s">
        <v>3229</v>
      </c>
    </row>
    <row r="1461" spans="2:4" ht="12.75">
      <c r="B1461" t="s">
        <v>3232</v>
      </c>
      <c r="C1461" t="s">
        <v>3231</v>
      </c>
      <c r="D1461" t="s">
        <v>3231</v>
      </c>
    </row>
    <row r="1462" spans="2:4" ht="12.75">
      <c r="B1462" t="s">
        <v>3154</v>
      </c>
      <c r="C1462" t="s">
        <v>3153</v>
      </c>
      <c r="D1462" t="s">
        <v>3153</v>
      </c>
    </row>
    <row r="1463" spans="2:4" ht="12.75">
      <c r="B1463" t="s">
        <v>3092</v>
      </c>
      <c r="C1463" t="s">
        <v>3091</v>
      </c>
      <c r="D1463" t="s">
        <v>3091</v>
      </c>
    </row>
    <row r="1464" spans="2:4" ht="12.75">
      <c r="B1464" t="s">
        <v>3090</v>
      </c>
      <c r="C1464" t="s">
        <v>3089</v>
      </c>
      <c r="D1464" t="s">
        <v>3089</v>
      </c>
    </row>
    <row r="1465" spans="2:4" ht="12.75">
      <c r="B1465" t="s">
        <v>3186</v>
      </c>
      <c r="C1465" t="s">
        <v>3185</v>
      </c>
      <c r="D1465" t="s">
        <v>3185</v>
      </c>
    </row>
    <row r="1466" spans="2:4" ht="12.75">
      <c r="B1466" t="s">
        <v>2459</v>
      </c>
      <c r="C1466" t="s">
        <v>2458</v>
      </c>
      <c r="D1466" t="s">
        <v>2458</v>
      </c>
    </row>
    <row r="1467" spans="2:4" ht="12.75">
      <c r="B1467" t="s">
        <v>3236</v>
      </c>
      <c r="C1467" t="s">
        <v>3235</v>
      </c>
      <c r="D1467" t="s">
        <v>3235</v>
      </c>
    </row>
    <row r="1468" spans="2:4" ht="12.75">
      <c r="B1468" t="s">
        <v>3158</v>
      </c>
      <c r="C1468" t="s">
        <v>3157</v>
      </c>
      <c r="D1468" t="s">
        <v>3157</v>
      </c>
    </row>
    <row r="1469" spans="2:4" ht="12.75">
      <c r="B1469" t="s">
        <v>3162</v>
      </c>
      <c r="C1469" t="s">
        <v>3161</v>
      </c>
      <c r="D1469" t="s">
        <v>3161</v>
      </c>
    </row>
    <row r="1470" spans="2:4" ht="12.75">
      <c r="B1470" t="s">
        <v>3160</v>
      </c>
      <c r="C1470" t="s">
        <v>3159</v>
      </c>
      <c r="D1470" t="s">
        <v>3159</v>
      </c>
    </row>
    <row r="1471" spans="2:4" ht="12.75">
      <c r="B1471" t="s">
        <v>3204</v>
      </c>
      <c r="C1471" t="s">
        <v>3203</v>
      </c>
      <c r="D1471" t="s">
        <v>3203</v>
      </c>
    </row>
    <row r="1472" spans="2:4" ht="12.75">
      <c r="B1472" t="s">
        <v>3164</v>
      </c>
      <c r="C1472" t="s">
        <v>3163</v>
      </c>
      <c r="D1472" t="s">
        <v>3163</v>
      </c>
    </row>
    <row r="1473" spans="2:4" ht="12.75">
      <c r="B1473" t="s">
        <v>3188</v>
      </c>
      <c r="C1473" t="s">
        <v>3187</v>
      </c>
      <c r="D1473" t="s">
        <v>3187</v>
      </c>
    </row>
    <row r="1474" spans="2:4" ht="12.75">
      <c r="B1474" t="s">
        <v>3166</v>
      </c>
      <c r="C1474" t="s">
        <v>3165</v>
      </c>
      <c r="D1474" t="s">
        <v>3165</v>
      </c>
    </row>
    <row r="1475" spans="2:4" ht="12.75">
      <c r="B1475" t="s">
        <v>3184</v>
      </c>
      <c r="C1475" t="s">
        <v>3183</v>
      </c>
      <c r="D1475" t="s">
        <v>3183</v>
      </c>
    </row>
    <row r="1476" spans="2:4" ht="12.75">
      <c r="B1476" t="s">
        <v>3168</v>
      </c>
      <c r="C1476" t="s">
        <v>3167</v>
      </c>
      <c r="D1476" t="s">
        <v>3167</v>
      </c>
    </row>
    <row r="1477" spans="2:4" ht="12.75">
      <c r="B1477" t="s">
        <v>3172</v>
      </c>
      <c r="C1477" t="s">
        <v>3171</v>
      </c>
      <c r="D1477" t="s">
        <v>3171</v>
      </c>
    </row>
    <row r="1478" spans="2:4" ht="12.75">
      <c r="B1478" t="s">
        <v>3146</v>
      </c>
      <c r="C1478" t="s">
        <v>3145</v>
      </c>
      <c r="D1478" t="s">
        <v>3145</v>
      </c>
    </row>
    <row r="1479" spans="2:4" ht="12.75">
      <c r="B1479" t="s">
        <v>3284</v>
      </c>
      <c r="C1479" t="s">
        <v>3283</v>
      </c>
      <c r="D1479" t="s">
        <v>3283</v>
      </c>
    </row>
    <row r="1480" spans="2:4" ht="12.75">
      <c r="B1480" t="s">
        <v>1482</v>
      </c>
      <c r="C1480" t="s">
        <v>1481</v>
      </c>
      <c r="D1480" t="s">
        <v>1481</v>
      </c>
    </row>
    <row r="1481" spans="2:4" ht="12.75">
      <c r="B1481" t="s">
        <v>3292</v>
      </c>
      <c r="C1481" t="s">
        <v>3291</v>
      </c>
      <c r="D1481" t="s">
        <v>3291</v>
      </c>
    </row>
    <row r="1482" spans="2:4" ht="12.75">
      <c r="B1482" t="s">
        <v>1628</v>
      </c>
      <c r="C1482" t="s">
        <v>1627</v>
      </c>
      <c r="D1482" t="s">
        <v>1627</v>
      </c>
    </row>
    <row r="1483" spans="2:4" ht="12.75">
      <c r="B1483" t="s">
        <v>1638</v>
      </c>
      <c r="C1483" t="s">
        <v>1637</v>
      </c>
      <c r="D1483" t="s">
        <v>1637</v>
      </c>
    </row>
    <row r="1484" spans="2:4" ht="12.75">
      <c r="B1484" t="s">
        <v>1648</v>
      </c>
      <c r="C1484" t="s">
        <v>1647</v>
      </c>
      <c r="D1484" t="s">
        <v>1647</v>
      </c>
    </row>
    <row r="1485" spans="2:4" ht="12.75">
      <c r="B1485" t="s">
        <v>1510</v>
      </c>
      <c r="C1485" t="s">
        <v>1509</v>
      </c>
      <c r="D1485" t="s">
        <v>1509</v>
      </c>
    </row>
    <row r="1486" spans="2:4" ht="12.75">
      <c r="B1486" t="s">
        <v>1640</v>
      </c>
      <c r="C1486" t="s">
        <v>1639</v>
      </c>
      <c r="D1486" t="s">
        <v>1639</v>
      </c>
    </row>
    <row r="1487" spans="2:4" ht="12.75">
      <c r="B1487" t="s">
        <v>2309</v>
      </c>
      <c r="C1487" t="s">
        <v>2308</v>
      </c>
      <c r="D1487" t="s">
        <v>2308</v>
      </c>
    </row>
    <row r="1488" spans="2:4" ht="12.75">
      <c r="B1488" t="s">
        <v>2307</v>
      </c>
      <c r="C1488" t="s">
        <v>2306</v>
      </c>
      <c r="D1488" t="s">
        <v>2306</v>
      </c>
    </row>
    <row r="1489" spans="2:4" ht="12.75">
      <c r="B1489" t="s">
        <v>3324</v>
      </c>
      <c r="C1489" t="s">
        <v>3323</v>
      </c>
      <c r="D1489" t="s">
        <v>3323</v>
      </c>
    </row>
    <row r="1490" spans="2:4" ht="12.75">
      <c r="B1490" t="s">
        <v>2301</v>
      </c>
      <c r="C1490" t="s">
        <v>2300</v>
      </c>
      <c r="D1490" t="s">
        <v>2300</v>
      </c>
    </row>
    <row r="1491" spans="2:4" ht="12.75">
      <c r="B1491" t="s">
        <v>2313</v>
      </c>
      <c r="C1491" t="s">
        <v>2312</v>
      </c>
      <c r="D1491" t="s">
        <v>2312</v>
      </c>
    </row>
    <row r="1492" spans="2:4" ht="12.75">
      <c r="B1492" t="s">
        <v>2419</v>
      </c>
      <c r="C1492" t="s">
        <v>2418</v>
      </c>
      <c r="D1492" t="s">
        <v>2418</v>
      </c>
    </row>
    <row r="1493" spans="2:4" ht="12.75">
      <c r="B1493" t="s">
        <v>3150</v>
      </c>
      <c r="C1493" t="s">
        <v>3149</v>
      </c>
      <c r="D1493" t="s">
        <v>3149</v>
      </c>
    </row>
    <row r="1494" spans="2:4" ht="12.75">
      <c r="B1494" t="s">
        <v>3312</v>
      </c>
      <c r="C1494" t="s">
        <v>3311</v>
      </c>
      <c r="D1494" t="s">
        <v>3311</v>
      </c>
    </row>
    <row r="1495" spans="2:4" ht="12.75">
      <c r="B1495" t="s">
        <v>3306</v>
      </c>
      <c r="C1495" t="s">
        <v>3305</v>
      </c>
      <c r="D1495" t="s">
        <v>3305</v>
      </c>
    </row>
    <row r="1496" spans="2:4" ht="12.75">
      <c r="B1496" t="s">
        <v>3308</v>
      </c>
      <c r="C1496" t="s">
        <v>3307</v>
      </c>
      <c r="D1496" t="s">
        <v>3307</v>
      </c>
    </row>
    <row r="1497" spans="2:4" ht="12.75">
      <c r="B1497" t="s">
        <v>3310</v>
      </c>
      <c r="C1497" t="s">
        <v>3309</v>
      </c>
      <c r="D1497" t="s">
        <v>3309</v>
      </c>
    </row>
    <row r="1498" spans="2:4" ht="12.75">
      <c r="B1498" t="s">
        <v>3314</v>
      </c>
      <c r="C1498" t="s">
        <v>3313</v>
      </c>
      <c r="D1498" t="s">
        <v>3313</v>
      </c>
    </row>
    <row r="1499" spans="2:4" ht="12.75">
      <c r="B1499" t="s">
        <v>3228</v>
      </c>
      <c r="C1499" t="s">
        <v>3227</v>
      </c>
      <c r="D1499" t="s">
        <v>3227</v>
      </c>
    </row>
    <row r="1500" spans="2:4" ht="12.75">
      <c r="B1500" t="s">
        <v>2465</v>
      </c>
      <c r="C1500" t="s">
        <v>2464</v>
      </c>
      <c r="D1500" t="s">
        <v>2464</v>
      </c>
    </row>
    <row r="1501" spans="2:4" ht="12.75">
      <c r="B1501" t="s">
        <v>1857</v>
      </c>
      <c r="C1501" t="s">
        <v>1856</v>
      </c>
      <c r="D1501" t="s">
        <v>1856</v>
      </c>
    </row>
    <row r="1502" spans="2:4" ht="12.75">
      <c r="B1502" t="s">
        <v>1554</v>
      </c>
      <c r="C1502" t="s">
        <v>1553</v>
      </c>
      <c r="D1502" t="s">
        <v>1553</v>
      </c>
    </row>
    <row r="1503" spans="2:4" ht="12.75">
      <c r="B1503" t="s">
        <v>3326</v>
      </c>
      <c r="C1503" t="s">
        <v>3325</v>
      </c>
      <c r="D1503" t="s">
        <v>3325</v>
      </c>
    </row>
    <row r="1504" spans="2:4" ht="12.75">
      <c r="B1504" t="s">
        <v>3328</v>
      </c>
      <c r="C1504" t="s">
        <v>3327</v>
      </c>
      <c r="D1504" t="s">
        <v>3327</v>
      </c>
    </row>
    <row r="1505" spans="2:4" ht="12.75">
      <c r="B1505" t="s">
        <v>3346</v>
      </c>
      <c r="C1505" t="s">
        <v>3345</v>
      </c>
      <c r="D1505" t="s">
        <v>3345</v>
      </c>
    </row>
    <row r="1506" spans="2:4" ht="12.75">
      <c r="B1506" t="s">
        <v>3340</v>
      </c>
      <c r="C1506" t="s">
        <v>3339</v>
      </c>
      <c r="D1506" t="s">
        <v>3339</v>
      </c>
    </row>
    <row r="1507" spans="2:4" ht="12.75">
      <c r="B1507" t="s">
        <v>3334</v>
      </c>
      <c r="C1507" t="s">
        <v>3333</v>
      </c>
      <c r="D1507" t="s">
        <v>3333</v>
      </c>
    </row>
    <row r="1508" spans="2:4" ht="12.75">
      <c r="B1508" t="s">
        <v>3336</v>
      </c>
      <c r="C1508" t="s">
        <v>3335</v>
      </c>
      <c r="D1508" t="s">
        <v>3335</v>
      </c>
    </row>
    <row r="1509" spans="2:4" ht="12.75">
      <c r="B1509" t="s">
        <v>3338</v>
      </c>
      <c r="C1509" t="s">
        <v>3337</v>
      </c>
      <c r="D1509" t="s">
        <v>3337</v>
      </c>
    </row>
    <row r="1510" spans="2:4" ht="12.75">
      <c r="B1510" t="s">
        <v>3332</v>
      </c>
      <c r="C1510" t="s">
        <v>3331</v>
      </c>
      <c r="D1510" t="s">
        <v>3331</v>
      </c>
    </row>
    <row r="1511" spans="2:4" ht="12.75">
      <c r="B1511" t="s">
        <v>3330</v>
      </c>
      <c r="C1511" t="s">
        <v>3329</v>
      </c>
      <c r="D1511" t="s">
        <v>3329</v>
      </c>
    </row>
    <row r="1512" spans="2:4" ht="12.75">
      <c r="B1512" t="s">
        <v>3344</v>
      </c>
      <c r="C1512" t="s">
        <v>3343</v>
      </c>
      <c r="D1512" t="s">
        <v>3343</v>
      </c>
    </row>
    <row r="1513" spans="2:4" ht="12.75">
      <c r="B1513" t="s">
        <v>3348</v>
      </c>
      <c r="C1513" t="s">
        <v>3347</v>
      </c>
      <c r="D1513" t="s">
        <v>3347</v>
      </c>
    </row>
    <row r="1514" spans="2:4" ht="12.75">
      <c r="B1514" t="s">
        <v>3342</v>
      </c>
      <c r="C1514" t="s">
        <v>3341</v>
      </c>
      <c r="D1514" t="s">
        <v>3341</v>
      </c>
    </row>
    <row r="1515" spans="2:4" ht="12.75">
      <c r="B1515" t="s">
        <v>1534</v>
      </c>
      <c r="C1515" t="s">
        <v>1533</v>
      </c>
      <c r="D1515" t="s">
        <v>1533</v>
      </c>
    </row>
    <row r="1516" spans="2:4" ht="12.75">
      <c r="B1516" t="s">
        <v>1536</v>
      </c>
      <c r="C1516" t="s">
        <v>1535</v>
      </c>
      <c r="D1516" t="s">
        <v>1535</v>
      </c>
    </row>
    <row r="1517" spans="2:4" ht="12.75">
      <c r="B1517" t="s">
        <v>1538</v>
      </c>
      <c r="C1517" t="s">
        <v>1537</v>
      </c>
      <c r="D1517" t="s">
        <v>1537</v>
      </c>
    </row>
    <row r="1518" spans="2:4" ht="12.75">
      <c r="B1518" t="s">
        <v>1530</v>
      </c>
      <c r="C1518" t="s">
        <v>1529</v>
      </c>
      <c r="D1518" t="s">
        <v>1529</v>
      </c>
    </row>
    <row r="1519" spans="2:4" ht="12.75">
      <c r="B1519" t="s">
        <v>3354</v>
      </c>
      <c r="C1519" t="s">
        <v>3353</v>
      </c>
      <c r="D1519" t="s">
        <v>3353</v>
      </c>
    </row>
    <row r="1520" spans="2:4" ht="12.75">
      <c r="B1520" t="s">
        <v>1983</v>
      </c>
      <c r="C1520" t="s">
        <v>1982</v>
      </c>
      <c r="D1520" t="s">
        <v>1982</v>
      </c>
    </row>
    <row r="1521" spans="2:4" ht="12.75">
      <c r="B1521" t="s">
        <v>3370</v>
      </c>
      <c r="C1521" t="s">
        <v>3369</v>
      </c>
      <c r="D1521" t="s">
        <v>3369</v>
      </c>
    </row>
    <row r="1522" spans="2:4" ht="12.75">
      <c r="B1522" t="s">
        <v>3358</v>
      </c>
      <c r="C1522" t="s">
        <v>3357</v>
      </c>
      <c r="D1522" t="s">
        <v>3357</v>
      </c>
    </row>
    <row r="1523" spans="2:4" ht="12.75">
      <c r="B1523" t="s">
        <v>3420</v>
      </c>
      <c r="C1523" t="s">
        <v>3419</v>
      </c>
      <c r="D1523" t="s">
        <v>3419</v>
      </c>
    </row>
    <row r="1524" spans="2:4" ht="12.75">
      <c r="B1524" t="s">
        <v>3378</v>
      </c>
      <c r="C1524" t="s">
        <v>3377</v>
      </c>
      <c r="D1524" t="s">
        <v>3377</v>
      </c>
    </row>
    <row r="1525" spans="2:4" ht="12.75">
      <c r="B1525" t="s">
        <v>3382</v>
      </c>
      <c r="C1525" t="s">
        <v>3381</v>
      </c>
      <c r="D1525" t="s">
        <v>3381</v>
      </c>
    </row>
    <row r="1526" spans="2:4" ht="12.75">
      <c r="B1526" t="s">
        <v>3386</v>
      </c>
      <c r="C1526" t="s">
        <v>3385</v>
      </c>
      <c r="D1526" t="s">
        <v>3385</v>
      </c>
    </row>
    <row r="1527" spans="2:4" ht="12.75">
      <c r="B1527" t="s">
        <v>3390</v>
      </c>
      <c r="C1527" t="s">
        <v>3389</v>
      </c>
      <c r="D1527" t="s">
        <v>3389</v>
      </c>
    </row>
    <row r="1528" spans="2:4" ht="12.75">
      <c r="B1528" t="s">
        <v>3364</v>
      </c>
      <c r="C1528" t="s">
        <v>3363</v>
      </c>
      <c r="D1528" t="s">
        <v>3363</v>
      </c>
    </row>
    <row r="1529" spans="2:4" ht="12.75">
      <c r="B1529" t="s">
        <v>1923</v>
      </c>
      <c r="C1529" t="s">
        <v>1922</v>
      </c>
      <c r="D1529" t="s">
        <v>1922</v>
      </c>
    </row>
    <row r="1530" spans="2:4" ht="12.75">
      <c r="B1530" t="s">
        <v>1711</v>
      </c>
      <c r="C1530" t="s">
        <v>1710</v>
      </c>
      <c r="D1530" t="s">
        <v>1710</v>
      </c>
    </row>
    <row r="1531" spans="2:4" ht="12.75">
      <c r="B1531" t="s">
        <v>3392</v>
      </c>
      <c r="C1531" t="s">
        <v>3391</v>
      </c>
      <c r="D1531" t="s">
        <v>3391</v>
      </c>
    </row>
    <row r="1532" spans="2:4" ht="12.75">
      <c r="B1532" t="s">
        <v>1953</v>
      </c>
      <c r="C1532" t="s">
        <v>1952</v>
      </c>
      <c r="D1532" t="s">
        <v>1952</v>
      </c>
    </row>
    <row r="1533" spans="2:4" ht="12.75">
      <c r="B1533" t="s">
        <v>3394</v>
      </c>
      <c r="C1533" t="s">
        <v>3393</v>
      </c>
      <c r="D1533" t="s">
        <v>3393</v>
      </c>
    </row>
    <row r="1534" spans="2:4" ht="12.75">
      <c r="B1534" t="s">
        <v>3396</v>
      </c>
      <c r="C1534" t="s">
        <v>3395</v>
      </c>
      <c r="D1534" t="s">
        <v>3395</v>
      </c>
    </row>
    <row r="1535" spans="2:4" ht="12.75">
      <c r="B1535" t="s">
        <v>3356</v>
      </c>
      <c r="C1535" t="s">
        <v>3355</v>
      </c>
      <c r="D1535" t="s">
        <v>3355</v>
      </c>
    </row>
    <row r="1536" spans="2:4" ht="12.75">
      <c r="B1536" t="s">
        <v>3406</v>
      </c>
      <c r="C1536" t="s">
        <v>3405</v>
      </c>
      <c r="D1536" t="s">
        <v>3405</v>
      </c>
    </row>
    <row r="1537" spans="2:4" ht="12.75">
      <c r="B1537" t="s">
        <v>3410</v>
      </c>
      <c r="C1537" t="s">
        <v>3409</v>
      </c>
      <c r="D1537" t="s">
        <v>3409</v>
      </c>
    </row>
    <row r="1538" spans="2:4" ht="12.75">
      <c r="B1538" t="s">
        <v>3412</v>
      </c>
      <c r="C1538" t="s">
        <v>3411</v>
      </c>
      <c r="D1538" t="s">
        <v>3411</v>
      </c>
    </row>
    <row r="1539" spans="2:4" ht="12.75">
      <c r="B1539" t="s">
        <v>3414</v>
      </c>
      <c r="C1539" t="s">
        <v>3413</v>
      </c>
      <c r="D1539" t="s">
        <v>3413</v>
      </c>
    </row>
    <row r="1540" spans="2:4" ht="12.75">
      <c r="B1540" t="s">
        <v>1709</v>
      </c>
      <c r="C1540" t="s">
        <v>1708</v>
      </c>
      <c r="D1540" t="s">
        <v>1708</v>
      </c>
    </row>
    <row r="1541" spans="2:4" ht="12.75">
      <c r="B1541" t="s">
        <v>3416</v>
      </c>
      <c r="C1541" t="s">
        <v>3415</v>
      </c>
      <c r="D1541" t="s">
        <v>3415</v>
      </c>
    </row>
    <row r="1542" spans="2:4" ht="12.75">
      <c r="B1542" t="s">
        <v>1961</v>
      </c>
      <c r="C1542" t="s">
        <v>1960</v>
      </c>
      <c r="D1542" t="s">
        <v>1960</v>
      </c>
    </row>
    <row r="1543" spans="2:4" ht="12.75">
      <c r="B1543" t="s">
        <v>3424</v>
      </c>
      <c r="C1543" t="s">
        <v>3423</v>
      </c>
      <c r="D1543" t="s">
        <v>3423</v>
      </c>
    </row>
    <row r="1544" spans="2:4" ht="12.75">
      <c r="B1544" t="s">
        <v>3426</v>
      </c>
      <c r="C1544" t="s">
        <v>3425</v>
      </c>
      <c r="D1544" t="s">
        <v>3425</v>
      </c>
    </row>
    <row r="1545" spans="2:4" ht="12.75">
      <c r="B1545" t="s">
        <v>2289</v>
      </c>
      <c r="C1545" t="s">
        <v>2288</v>
      </c>
      <c r="D1545" t="s">
        <v>2288</v>
      </c>
    </row>
    <row r="1546" spans="2:4" ht="12.75">
      <c r="B1546" t="s">
        <v>1935</v>
      </c>
      <c r="C1546" t="s">
        <v>1934</v>
      </c>
      <c r="D1546" t="s">
        <v>1934</v>
      </c>
    </row>
    <row r="1547" spans="2:4" ht="12.75">
      <c r="B1547" t="s">
        <v>3402</v>
      </c>
      <c r="C1547" t="s">
        <v>3401</v>
      </c>
      <c r="D1547" t="s">
        <v>3401</v>
      </c>
    </row>
    <row r="1548" spans="2:4" ht="12.75">
      <c r="B1548" t="s">
        <v>3428</v>
      </c>
      <c r="C1548" t="s">
        <v>3427</v>
      </c>
      <c r="D1548" t="s">
        <v>3427</v>
      </c>
    </row>
    <row r="1549" spans="2:4" ht="12.75">
      <c r="B1549" t="s">
        <v>2255</v>
      </c>
      <c r="C1549" t="s">
        <v>2254</v>
      </c>
      <c r="D1549" t="s">
        <v>2254</v>
      </c>
    </row>
    <row r="1550" spans="2:4" ht="12.75">
      <c r="B1550" t="s">
        <v>1941</v>
      </c>
      <c r="C1550" t="s">
        <v>1940</v>
      </c>
      <c r="D1550" t="s">
        <v>1940</v>
      </c>
    </row>
    <row r="1551" spans="2:4" ht="12.75">
      <c r="B1551" t="s">
        <v>3372</v>
      </c>
      <c r="C1551" t="s">
        <v>3371</v>
      </c>
      <c r="D1551" t="s">
        <v>3371</v>
      </c>
    </row>
    <row r="1552" spans="2:4" ht="12.75">
      <c r="B1552" t="s">
        <v>2245</v>
      </c>
      <c r="C1552" t="s">
        <v>2244</v>
      </c>
      <c r="D1552" t="s">
        <v>2244</v>
      </c>
    </row>
    <row r="1553" spans="2:4" ht="12.75">
      <c r="B1553" t="s">
        <v>3400</v>
      </c>
      <c r="C1553" t="s">
        <v>3399</v>
      </c>
      <c r="D1553" t="s">
        <v>3399</v>
      </c>
    </row>
    <row r="1554" spans="2:4" ht="12.75">
      <c r="B1554" t="s">
        <v>1927</v>
      </c>
      <c r="C1554" t="s">
        <v>1926</v>
      </c>
      <c r="D1554" t="s">
        <v>1926</v>
      </c>
    </row>
    <row r="1555" spans="2:4" ht="12.75">
      <c r="B1555" t="s">
        <v>3368</v>
      </c>
      <c r="C1555" t="s">
        <v>3367</v>
      </c>
      <c r="D1555" t="s">
        <v>3367</v>
      </c>
    </row>
    <row r="1556" spans="2:4" ht="12.75">
      <c r="B1556" t="s">
        <v>1921</v>
      </c>
      <c r="C1556" t="s">
        <v>1920</v>
      </c>
      <c r="D1556" t="s">
        <v>1920</v>
      </c>
    </row>
    <row r="1557" spans="2:4" ht="12.75">
      <c r="B1557" t="s">
        <v>1957</v>
      </c>
      <c r="C1557" t="s">
        <v>1956</v>
      </c>
      <c r="D1557" t="s">
        <v>1956</v>
      </c>
    </row>
    <row r="1558" spans="2:4" ht="12.75">
      <c r="B1558" t="s">
        <v>1929</v>
      </c>
      <c r="C1558" t="s">
        <v>1928</v>
      </c>
      <c r="D1558" t="s">
        <v>1928</v>
      </c>
    </row>
    <row r="1559" spans="2:4" ht="12.75">
      <c r="B1559" t="s">
        <v>1933</v>
      </c>
      <c r="C1559" t="s">
        <v>1932</v>
      </c>
      <c r="D1559" t="s">
        <v>1932</v>
      </c>
    </row>
    <row r="1560" spans="2:4" ht="12.75">
      <c r="B1560" t="s">
        <v>1943</v>
      </c>
      <c r="C1560" t="s">
        <v>1942</v>
      </c>
      <c r="D1560" t="s">
        <v>1942</v>
      </c>
    </row>
    <row r="1561" spans="2:4" ht="12.75">
      <c r="B1561" t="s">
        <v>3061</v>
      </c>
      <c r="C1561" t="s">
        <v>3060</v>
      </c>
      <c r="D1561" t="s">
        <v>3060</v>
      </c>
    </row>
    <row r="1562" spans="2:4" ht="12.75">
      <c r="B1562" t="s">
        <v>1945</v>
      </c>
      <c r="C1562" t="s">
        <v>1944</v>
      </c>
      <c r="D1562" t="s">
        <v>1944</v>
      </c>
    </row>
    <row r="1563" spans="2:4" ht="12.75">
      <c r="B1563" t="s">
        <v>1979</v>
      </c>
      <c r="C1563" t="s">
        <v>1978</v>
      </c>
      <c r="D1563" t="s">
        <v>1978</v>
      </c>
    </row>
    <row r="1564" spans="2:4" ht="12.75">
      <c r="B1564" t="s">
        <v>1981</v>
      </c>
      <c r="C1564" t="s">
        <v>1980</v>
      </c>
      <c r="D1564" t="s">
        <v>1980</v>
      </c>
    </row>
    <row r="1565" spans="2:4" ht="12.75">
      <c r="B1565" t="s">
        <v>2257</v>
      </c>
      <c r="C1565" t="s">
        <v>2256</v>
      </c>
      <c r="D1565" t="s">
        <v>2256</v>
      </c>
    </row>
    <row r="1566" spans="2:4" ht="12.75">
      <c r="B1566" t="s">
        <v>2291</v>
      </c>
      <c r="C1566" t="s">
        <v>2290</v>
      </c>
      <c r="D1566" t="s">
        <v>2290</v>
      </c>
    </row>
    <row r="1567" spans="2:4" ht="12.75">
      <c r="B1567" t="s">
        <v>2285</v>
      </c>
      <c r="C1567" t="s">
        <v>2284</v>
      </c>
      <c r="D1567" t="s">
        <v>2284</v>
      </c>
    </row>
    <row r="1568" spans="2:4" ht="12.75">
      <c r="B1568" t="s">
        <v>3059</v>
      </c>
      <c r="C1568" t="s">
        <v>3058</v>
      </c>
      <c r="D1568" t="s">
        <v>3058</v>
      </c>
    </row>
    <row r="1569" spans="2:4" ht="12.75">
      <c r="B1569" t="s">
        <v>1937</v>
      </c>
      <c r="C1569" t="s">
        <v>1936</v>
      </c>
      <c r="D1569" t="s">
        <v>1936</v>
      </c>
    </row>
    <row r="1570" spans="2:4" ht="12.75">
      <c r="B1570" t="s">
        <v>1939</v>
      </c>
      <c r="C1570" t="s">
        <v>1938</v>
      </c>
      <c r="D1570" t="s">
        <v>1938</v>
      </c>
    </row>
    <row r="1571" spans="2:4" ht="12.75">
      <c r="B1571" t="s">
        <v>3408</v>
      </c>
      <c r="C1571" t="s">
        <v>3407</v>
      </c>
      <c r="D1571" t="s">
        <v>3407</v>
      </c>
    </row>
    <row r="1572" spans="2:4" ht="12.75">
      <c r="B1572" t="s">
        <v>1947</v>
      </c>
      <c r="C1572" t="s">
        <v>1946</v>
      </c>
      <c r="D1572" t="s">
        <v>1946</v>
      </c>
    </row>
    <row r="1573" spans="2:4" ht="12.75">
      <c r="B1573" t="s">
        <v>1949</v>
      </c>
      <c r="C1573" t="s">
        <v>1948</v>
      </c>
      <c r="D1573" t="s">
        <v>1948</v>
      </c>
    </row>
    <row r="1574" spans="2:4" ht="12.75">
      <c r="B1574" t="s">
        <v>1951</v>
      </c>
      <c r="C1574" t="s">
        <v>1950</v>
      </c>
      <c r="D1574" t="s">
        <v>1950</v>
      </c>
    </row>
    <row r="1575" spans="2:4" ht="12.75">
      <c r="B1575" t="s">
        <v>1955</v>
      </c>
      <c r="C1575" t="s">
        <v>1954</v>
      </c>
      <c r="D1575" t="s">
        <v>1954</v>
      </c>
    </row>
    <row r="1576" spans="2:4" ht="12.75">
      <c r="B1576" t="s">
        <v>3384</v>
      </c>
      <c r="C1576" t="s">
        <v>3383</v>
      </c>
      <c r="D1576" t="s">
        <v>3383</v>
      </c>
    </row>
    <row r="1577" spans="2:4" ht="12.75">
      <c r="B1577" t="s">
        <v>2281</v>
      </c>
      <c r="C1577" t="s">
        <v>2280</v>
      </c>
      <c r="D1577" t="s">
        <v>2280</v>
      </c>
    </row>
    <row r="1578" spans="2:4" ht="12.75">
      <c r="B1578" t="s">
        <v>2279</v>
      </c>
      <c r="C1578" t="s">
        <v>2278</v>
      </c>
      <c r="D1578" t="s">
        <v>2278</v>
      </c>
    </row>
    <row r="1579" spans="2:4" ht="12.75">
      <c r="B1579" t="s">
        <v>2265</v>
      </c>
      <c r="C1579" t="s">
        <v>2264</v>
      </c>
      <c r="D1579" t="s">
        <v>2264</v>
      </c>
    </row>
    <row r="1580" spans="2:4" ht="12.75">
      <c r="B1580" t="s">
        <v>1931</v>
      </c>
      <c r="C1580" t="s">
        <v>1930</v>
      </c>
      <c r="D1580" t="s">
        <v>1930</v>
      </c>
    </row>
    <row r="1581" spans="2:4" ht="12.75">
      <c r="B1581" t="s">
        <v>2253</v>
      </c>
      <c r="C1581" t="s">
        <v>2252</v>
      </c>
      <c r="D1581" t="s">
        <v>2252</v>
      </c>
    </row>
    <row r="1582" spans="2:4" ht="12.75">
      <c r="B1582" t="s">
        <v>1965</v>
      </c>
      <c r="C1582" t="s">
        <v>1964</v>
      </c>
      <c r="D1582" t="s">
        <v>1964</v>
      </c>
    </row>
    <row r="1583" spans="2:4" ht="12.75">
      <c r="B1583" t="s">
        <v>3404</v>
      </c>
      <c r="C1583" t="s">
        <v>3403</v>
      </c>
      <c r="D1583" t="s">
        <v>3403</v>
      </c>
    </row>
    <row r="1584" spans="2:4" ht="12.75">
      <c r="B1584" t="s">
        <v>1971</v>
      </c>
      <c r="C1584" t="s">
        <v>1970</v>
      </c>
      <c r="D1584" t="s">
        <v>1970</v>
      </c>
    </row>
    <row r="1585" spans="2:4" ht="12.75">
      <c r="B1585" t="s">
        <v>1967</v>
      </c>
      <c r="C1585" t="s">
        <v>1966</v>
      </c>
      <c r="D1585" t="s">
        <v>1966</v>
      </c>
    </row>
    <row r="1586" spans="2:4" ht="12.75">
      <c r="B1586" t="s">
        <v>1969</v>
      </c>
      <c r="C1586" t="s">
        <v>1968</v>
      </c>
      <c r="D1586" t="s">
        <v>1968</v>
      </c>
    </row>
    <row r="1587" spans="2:4" ht="12.75">
      <c r="B1587" t="s">
        <v>2259</v>
      </c>
      <c r="C1587" t="s">
        <v>2258</v>
      </c>
      <c r="D1587" t="s">
        <v>2258</v>
      </c>
    </row>
    <row r="1588" spans="2:4" ht="12.75">
      <c r="B1588" t="s">
        <v>2263</v>
      </c>
      <c r="C1588" t="s">
        <v>2262</v>
      </c>
      <c r="D1588" t="s">
        <v>2262</v>
      </c>
    </row>
    <row r="1589" spans="2:4" ht="12.75">
      <c r="B1589" t="s">
        <v>3398</v>
      </c>
      <c r="C1589" t="s">
        <v>3397</v>
      </c>
      <c r="D1589" t="s">
        <v>3397</v>
      </c>
    </row>
    <row r="1590" spans="2:4" ht="12.75">
      <c r="B1590" t="s">
        <v>2251</v>
      </c>
      <c r="C1590" t="s">
        <v>2250</v>
      </c>
      <c r="D1590" t="s">
        <v>2250</v>
      </c>
    </row>
    <row r="1591" spans="2:4" ht="12.75">
      <c r="B1591" t="s">
        <v>2287</v>
      </c>
      <c r="C1591" t="s">
        <v>2286</v>
      </c>
      <c r="D1591" t="s">
        <v>2286</v>
      </c>
    </row>
    <row r="1592" spans="2:4" ht="12.75">
      <c r="B1592" t="s">
        <v>1973</v>
      </c>
      <c r="C1592" t="s">
        <v>1972</v>
      </c>
      <c r="D1592" t="s">
        <v>1972</v>
      </c>
    </row>
    <row r="1593" spans="2:4" ht="12.75">
      <c r="B1593" t="s">
        <v>1959</v>
      </c>
      <c r="C1593" t="s">
        <v>1958</v>
      </c>
      <c r="D1593" t="s">
        <v>1958</v>
      </c>
    </row>
    <row r="1594" spans="2:4" ht="12.75">
      <c r="B1594" t="s">
        <v>1975</v>
      </c>
      <c r="C1594" t="s">
        <v>1974</v>
      </c>
      <c r="D1594" t="s">
        <v>1974</v>
      </c>
    </row>
    <row r="1595" spans="2:4" ht="12.75">
      <c r="B1595" t="s">
        <v>3388</v>
      </c>
      <c r="C1595" t="s">
        <v>3387</v>
      </c>
      <c r="D1595" t="s">
        <v>3387</v>
      </c>
    </row>
    <row r="1596" spans="2:4" ht="12.75">
      <c r="B1596" t="s">
        <v>3352</v>
      </c>
      <c r="C1596" t="s">
        <v>3351</v>
      </c>
      <c r="D1596" t="s">
        <v>3351</v>
      </c>
    </row>
    <row r="1597" spans="2:4" ht="12.75">
      <c r="B1597" t="s">
        <v>3380</v>
      </c>
      <c r="C1597" t="s">
        <v>3379</v>
      </c>
      <c r="D1597" t="s">
        <v>3379</v>
      </c>
    </row>
    <row r="1598" spans="2:4" ht="12.75">
      <c r="B1598" t="s">
        <v>1985</v>
      </c>
      <c r="C1598" t="s">
        <v>1984</v>
      </c>
      <c r="D1598" t="s">
        <v>1984</v>
      </c>
    </row>
    <row r="1599" spans="2:4" ht="12.75">
      <c r="B1599" t="s">
        <v>1987</v>
      </c>
      <c r="C1599" t="s">
        <v>1986</v>
      </c>
      <c r="D1599" t="s">
        <v>1986</v>
      </c>
    </row>
    <row r="1600" spans="2:4" ht="12.75">
      <c r="B1600" t="s">
        <v>1707</v>
      </c>
      <c r="C1600" t="s">
        <v>1988</v>
      </c>
      <c r="D1600" t="s">
        <v>1988</v>
      </c>
    </row>
    <row r="1601" spans="2:4" ht="12.75">
      <c r="B1601" t="s">
        <v>3362</v>
      </c>
      <c r="C1601" t="s">
        <v>3361</v>
      </c>
      <c r="D1601" t="s">
        <v>3361</v>
      </c>
    </row>
    <row r="1602" spans="2:4" ht="12.75">
      <c r="B1602" t="s">
        <v>3374</v>
      </c>
      <c r="C1602" t="s">
        <v>3373</v>
      </c>
      <c r="D1602" t="s">
        <v>3373</v>
      </c>
    </row>
    <row r="1603" spans="2:4" ht="12.75">
      <c r="B1603" t="s">
        <v>3376</v>
      </c>
      <c r="C1603" t="s">
        <v>3375</v>
      </c>
      <c r="D1603" t="s">
        <v>3375</v>
      </c>
    </row>
    <row r="1604" spans="2:4" ht="12.75">
      <c r="B1604" t="s">
        <v>2267</v>
      </c>
      <c r="C1604" t="s">
        <v>2266</v>
      </c>
      <c r="D1604" t="s">
        <v>2266</v>
      </c>
    </row>
    <row r="1605" spans="2:4" ht="12.75">
      <c r="B1605" t="s">
        <v>2269</v>
      </c>
      <c r="C1605" t="s">
        <v>2268</v>
      </c>
      <c r="D1605" t="s">
        <v>2268</v>
      </c>
    </row>
    <row r="1606" spans="2:4" ht="12.75">
      <c r="B1606" t="s">
        <v>1925</v>
      </c>
      <c r="C1606" t="s">
        <v>1924</v>
      </c>
      <c r="D1606" t="s">
        <v>1924</v>
      </c>
    </row>
    <row r="1607" spans="2:4" ht="12.75">
      <c r="B1607" t="s">
        <v>2247</v>
      </c>
      <c r="C1607" t="s">
        <v>2246</v>
      </c>
      <c r="D1607" t="s">
        <v>2246</v>
      </c>
    </row>
    <row r="1608" spans="2:4" ht="12.75">
      <c r="B1608" t="s">
        <v>2261</v>
      </c>
      <c r="C1608" t="s">
        <v>2260</v>
      </c>
      <c r="D1608" t="s">
        <v>2260</v>
      </c>
    </row>
    <row r="1609" spans="2:4" ht="12.75">
      <c r="B1609" t="s">
        <v>3366</v>
      </c>
      <c r="C1609" t="s">
        <v>3365</v>
      </c>
      <c r="D1609" t="s">
        <v>3365</v>
      </c>
    </row>
    <row r="1610" spans="2:4" ht="12.75">
      <c r="B1610" t="s">
        <v>3418</v>
      </c>
      <c r="C1610" t="s">
        <v>3417</v>
      </c>
      <c r="D1610" t="s">
        <v>3417</v>
      </c>
    </row>
    <row r="1611" spans="2:4" ht="12.75">
      <c r="B1611" t="s">
        <v>3422</v>
      </c>
      <c r="C1611" t="s">
        <v>3421</v>
      </c>
      <c r="D1611" t="s">
        <v>3421</v>
      </c>
    </row>
    <row r="1612" spans="2:4" ht="12.75">
      <c r="B1612" t="s">
        <v>3360</v>
      </c>
      <c r="C1612" t="s">
        <v>3359</v>
      </c>
      <c r="D1612" t="s">
        <v>3359</v>
      </c>
    </row>
    <row r="1613" spans="2:4" ht="12.75">
      <c r="B1613" t="s">
        <v>2271</v>
      </c>
      <c r="C1613" t="s">
        <v>2270</v>
      </c>
      <c r="D1613" t="s">
        <v>2270</v>
      </c>
    </row>
    <row r="1614" spans="2:4" ht="12.75">
      <c r="B1614" t="s">
        <v>1963</v>
      </c>
      <c r="C1614" t="s">
        <v>1962</v>
      </c>
      <c r="D1614" t="s">
        <v>1962</v>
      </c>
    </row>
    <row r="1615" spans="2:4" ht="12.75">
      <c r="B1615" t="s">
        <v>2275</v>
      </c>
      <c r="C1615" t="s">
        <v>2274</v>
      </c>
      <c r="D1615" t="s">
        <v>2274</v>
      </c>
    </row>
    <row r="1616" spans="2:4" ht="12.75">
      <c r="B1616" t="s">
        <v>2273</v>
      </c>
      <c r="C1616" t="s">
        <v>2272</v>
      </c>
      <c r="D1616" t="s">
        <v>2272</v>
      </c>
    </row>
    <row r="1617" spans="2:4" ht="12.75">
      <c r="B1617" t="s">
        <v>2277</v>
      </c>
      <c r="C1617" t="s">
        <v>2276</v>
      </c>
      <c r="D1617" t="s">
        <v>2276</v>
      </c>
    </row>
    <row r="1618" spans="2:4" ht="12.75">
      <c r="B1618" t="s">
        <v>2283</v>
      </c>
      <c r="C1618" t="s">
        <v>2282</v>
      </c>
      <c r="D1618" t="s">
        <v>2282</v>
      </c>
    </row>
    <row r="1619" spans="2:4" ht="12.75">
      <c r="B1619" t="s">
        <v>1977</v>
      </c>
      <c r="C1619" t="s">
        <v>1976</v>
      </c>
      <c r="D1619" t="s">
        <v>1976</v>
      </c>
    </row>
    <row r="1620" spans="2:4" ht="12.75">
      <c r="B1620" t="s">
        <v>2249</v>
      </c>
      <c r="C1620" t="s">
        <v>2248</v>
      </c>
      <c r="D1620" t="s">
        <v>2248</v>
      </c>
    </row>
    <row r="1621" spans="2:4" ht="12.75">
      <c r="B1621" t="s">
        <v>2241</v>
      </c>
      <c r="C1621" t="s">
        <v>2240</v>
      </c>
      <c r="D1621" t="s">
        <v>2240</v>
      </c>
    </row>
    <row r="1622" spans="2:4" ht="12.75">
      <c r="B1622" t="s">
        <v>2243</v>
      </c>
      <c r="C1622" t="s">
        <v>2242</v>
      </c>
      <c r="D1622" t="s">
        <v>2242</v>
      </c>
    </row>
    <row r="1623" spans="2:4" ht="12.75">
      <c r="B1623" t="s">
        <v>3216</v>
      </c>
      <c r="C1623" t="s">
        <v>3215</v>
      </c>
      <c r="D1623" t="s">
        <v>3215</v>
      </c>
    </row>
    <row r="1624" spans="2:4" ht="12.75">
      <c r="B1624" t="s">
        <v>2466</v>
      </c>
      <c r="C1624" t="s">
        <v>1862</v>
      </c>
      <c r="D1624" t="s">
        <v>1862</v>
      </c>
    </row>
    <row r="1625" spans="2:4" ht="12.75">
      <c r="B1625" t="s">
        <v>2486</v>
      </c>
      <c r="C1625" t="s">
        <v>2485</v>
      </c>
      <c r="D1625" t="s">
        <v>2485</v>
      </c>
    </row>
    <row r="1626" spans="2:4" ht="12.75">
      <c r="B1626" t="s">
        <v>1506</v>
      </c>
      <c r="C1626" t="s">
        <v>1505</v>
      </c>
      <c r="D1626" t="s">
        <v>1505</v>
      </c>
    </row>
    <row r="1627" spans="2:4" ht="12.75">
      <c r="B1627" t="s">
        <v>1508</v>
      </c>
      <c r="C1627" t="s">
        <v>1507</v>
      </c>
      <c r="D1627" t="s">
        <v>1507</v>
      </c>
    </row>
    <row r="1628" spans="2:4" ht="12.75">
      <c r="B1628" t="s">
        <v>2371</v>
      </c>
      <c r="C1628" t="s">
        <v>2370</v>
      </c>
      <c r="D1628" t="s">
        <v>2370</v>
      </c>
    </row>
    <row r="1629" spans="2:4" ht="12.75">
      <c r="B1629" t="s">
        <v>2375</v>
      </c>
      <c r="C1629" t="s">
        <v>2374</v>
      </c>
      <c r="D1629" t="s">
        <v>2374</v>
      </c>
    </row>
    <row r="1630" spans="2:4" ht="12.75">
      <c r="B1630" t="s">
        <v>1566</v>
      </c>
      <c r="C1630" t="s">
        <v>1565</v>
      </c>
      <c r="D1630" t="s">
        <v>1565</v>
      </c>
    </row>
    <row r="1631" spans="2:4" ht="12.75">
      <c r="B1631" t="s">
        <v>2357</v>
      </c>
      <c r="C1631" t="s">
        <v>2356</v>
      </c>
      <c r="D1631" t="s">
        <v>2356</v>
      </c>
    </row>
    <row r="1632" spans="2:4" ht="12.75">
      <c r="B1632" t="s">
        <v>2365</v>
      </c>
      <c r="C1632" t="s">
        <v>2364</v>
      </c>
      <c r="D1632" t="s">
        <v>2364</v>
      </c>
    </row>
    <row r="1633" spans="2:4" ht="12.75">
      <c r="B1633" t="s">
        <v>2363</v>
      </c>
      <c r="C1633" t="s">
        <v>2362</v>
      </c>
      <c r="D1633" t="s">
        <v>2362</v>
      </c>
    </row>
    <row r="1634" spans="2:4" ht="12.75">
      <c r="B1634" t="s">
        <v>3240</v>
      </c>
      <c r="C1634" t="s">
        <v>3239</v>
      </c>
      <c r="D1634" t="s">
        <v>3239</v>
      </c>
    </row>
    <row r="1635" spans="2:4" ht="12.75">
      <c r="B1635" t="s">
        <v>3242</v>
      </c>
      <c r="C1635" t="s">
        <v>3241</v>
      </c>
      <c r="D1635" t="s">
        <v>3241</v>
      </c>
    </row>
    <row r="1636" spans="2:4" ht="12.75">
      <c r="B1636" t="s">
        <v>3244</v>
      </c>
      <c r="C1636" t="s">
        <v>3243</v>
      </c>
      <c r="D1636" t="s">
        <v>3243</v>
      </c>
    </row>
    <row r="1637" spans="2:4" ht="12.75">
      <c r="B1637" t="s">
        <v>3246</v>
      </c>
      <c r="C1637" t="s">
        <v>3245</v>
      </c>
      <c r="D1637" t="s">
        <v>3245</v>
      </c>
    </row>
    <row r="1638" spans="2:4" ht="12.75">
      <c r="B1638" t="s">
        <v>3248</v>
      </c>
      <c r="C1638" t="s">
        <v>3247</v>
      </c>
      <c r="D1638" t="s">
        <v>3247</v>
      </c>
    </row>
    <row r="1639" spans="2:4" ht="12.75">
      <c r="B1639" t="s">
        <v>3250</v>
      </c>
      <c r="C1639" t="s">
        <v>3249</v>
      </c>
      <c r="D1639" t="s">
        <v>3249</v>
      </c>
    </row>
    <row r="1640" spans="2:4" ht="12.75">
      <c r="B1640" t="s">
        <v>3252</v>
      </c>
      <c r="C1640" t="s">
        <v>3251</v>
      </c>
      <c r="D1640" t="s">
        <v>3251</v>
      </c>
    </row>
    <row r="1641" spans="2:4" ht="12.75">
      <c r="B1641" t="s">
        <v>3254</v>
      </c>
      <c r="C1641" t="s">
        <v>3253</v>
      </c>
      <c r="D1641" t="s">
        <v>3253</v>
      </c>
    </row>
    <row r="1642" spans="2:4" ht="12.75">
      <c r="B1642" t="s">
        <v>3256</v>
      </c>
      <c r="C1642" t="s">
        <v>3255</v>
      </c>
      <c r="D1642" t="s">
        <v>3255</v>
      </c>
    </row>
    <row r="1643" spans="2:4" ht="12.75">
      <c r="B1643" t="s">
        <v>3258</v>
      </c>
      <c r="C1643" t="s">
        <v>3257</v>
      </c>
      <c r="D1643" t="s">
        <v>3257</v>
      </c>
    </row>
    <row r="1644" spans="2:4" ht="12.75">
      <c r="B1644" t="s">
        <v>3260</v>
      </c>
      <c r="C1644" t="s">
        <v>3259</v>
      </c>
      <c r="D1644" t="s">
        <v>3259</v>
      </c>
    </row>
    <row r="1645" spans="2:4" ht="12.75">
      <c r="B1645" t="s">
        <v>3262</v>
      </c>
      <c r="C1645" t="s">
        <v>3261</v>
      </c>
      <c r="D1645" t="s">
        <v>3261</v>
      </c>
    </row>
    <row r="1646" spans="2:4" ht="12.75">
      <c r="B1646" t="s">
        <v>3264</v>
      </c>
      <c r="C1646" t="s">
        <v>3263</v>
      </c>
      <c r="D1646" t="s">
        <v>3263</v>
      </c>
    </row>
    <row r="1647" spans="2:4" ht="12.75">
      <c r="B1647" t="s">
        <v>3266</v>
      </c>
      <c r="C1647" t="s">
        <v>3265</v>
      </c>
      <c r="D1647" t="s">
        <v>3265</v>
      </c>
    </row>
    <row r="1648" spans="2:4" ht="12.75">
      <c r="B1648" t="s">
        <v>3268</v>
      </c>
      <c r="C1648" t="s">
        <v>3267</v>
      </c>
      <c r="D1648" t="s">
        <v>3267</v>
      </c>
    </row>
    <row r="1649" spans="2:4" ht="12.75">
      <c r="B1649" t="s">
        <v>3270</v>
      </c>
      <c r="C1649" t="s">
        <v>3269</v>
      </c>
      <c r="D1649" t="s">
        <v>3269</v>
      </c>
    </row>
    <row r="1650" spans="2:4" ht="12.75">
      <c r="B1650" t="s">
        <v>3272</v>
      </c>
      <c r="C1650" t="s">
        <v>3271</v>
      </c>
      <c r="D1650" t="s">
        <v>3271</v>
      </c>
    </row>
    <row r="1651" spans="2:4" ht="12.75">
      <c r="B1651" t="s">
        <v>3274</v>
      </c>
      <c r="C1651" t="s">
        <v>3273</v>
      </c>
      <c r="D1651" t="s">
        <v>3273</v>
      </c>
    </row>
    <row r="1652" spans="2:4" ht="12.75">
      <c r="B1652" t="s">
        <v>3276</v>
      </c>
      <c r="C1652" t="s">
        <v>3275</v>
      </c>
      <c r="D1652" t="s">
        <v>3275</v>
      </c>
    </row>
    <row r="1653" spans="2:4" ht="12.75">
      <c r="B1653" t="s">
        <v>3278</v>
      </c>
      <c r="C1653" t="s">
        <v>3277</v>
      </c>
      <c r="D1653" t="s">
        <v>3277</v>
      </c>
    </row>
    <row r="1654" spans="2:4" ht="12.75">
      <c r="B1654" t="s">
        <v>3280</v>
      </c>
      <c r="C1654" t="s">
        <v>3279</v>
      </c>
      <c r="D1654" t="s">
        <v>3279</v>
      </c>
    </row>
    <row r="1655" spans="2:4" ht="12.75">
      <c r="B1655" t="s">
        <v>2367</v>
      </c>
      <c r="C1655" t="s">
        <v>2366</v>
      </c>
      <c r="D1655" t="s">
        <v>2366</v>
      </c>
    </row>
    <row r="1656" spans="2:4" ht="12.75">
      <c r="B1656" t="s">
        <v>2369</v>
      </c>
      <c r="C1656" t="s">
        <v>2368</v>
      </c>
      <c r="D1656" t="s">
        <v>2368</v>
      </c>
    </row>
    <row r="1657" spans="2:4" ht="12.75">
      <c r="B1657" t="s">
        <v>2373</v>
      </c>
      <c r="C1657" t="s">
        <v>2372</v>
      </c>
      <c r="D1657" t="s">
        <v>2372</v>
      </c>
    </row>
    <row r="1658" spans="2:4" ht="12.75">
      <c r="B1658" t="s">
        <v>2355</v>
      </c>
      <c r="C1658" t="s">
        <v>2354</v>
      </c>
      <c r="D1658" t="s">
        <v>2354</v>
      </c>
    </row>
    <row r="1659" spans="2:4" ht="12.75">
      <c r="B1659" t="s">
        <v>2361</v>
      </c>
      <c r="C1659" t="s">
        <v>2360</v>
      </c>
      <c r="D1659" t="s">
        <v>2360</v>
      </c>
    </row>
    <row r="1660" spans="2:4" ht="12.75">
      <c r="B1660" t="s">
        <v>2359</v>
      </c>
      <c r="C1660" t="s">
        <v>2358</v>
      </c>
      <c r="D1660" t="s">
        <v>2358</v>
      </c>
    </row>
    <row r="1661" spans="2:4" ht="12.75">
      <c r="B1661" t="s">
        <v>1526</v>
      </c>
      <c r="C1661" t="s">
        <v>1525</v>
      </c>
      <c r="D1661" t="s">
        <v>1525</v>
      </c>
    </row>
    <row r="1662" spans="2:4" ht="12.75">
      <c r="B1662" t="s">
        <v>1562</v>
      </c>
      <c r="C1662" t="s">
        <v>1561</v>
      </c>
      <c r="D1662" t="s">
        <v>1561</v>
      </c>
    </row>
    <row r="1663" spans="2:4" ht="12.75">
      <c r="B1663" t="s">
        <v>3156</v>
      </c>
      <c r="C1663" t="s">
        <v>3155</v>
      </c>
      <c r="D1663" t="s">
        <v>3155</v>
      </c>
    </row>
    <row r="1664" spans="2:4" ht="12.75">
      <c r="B1664" t="s">
        <v>1564</v>
      </c>
      <c r="C1664" t="s">
        <v>1563</v>
      </c>
      <c r="D1664" t="s">
        <v>1563</v>
      </c>
    </row>
    <row r="1665" spans="2:4" ht="12.75">
      <c r="B1665" t="s">
        <v>2437</v>
      </c>
      <c r="C1665" t="s">
        <v>2436</v>
      </c>
      <c r="D1665" t="s">
        <v>2436</v>
      </c>
    </row>
    <row r="1666" spans="2:4" ht="12.75">
      <c r="B1666" t="s">
        <v>2431</v>
      </c>
      <c r="C1666" t="s">
        <v>2430</v>
      </c>
      <c r="D1666" t="s">
        <v>2430</v>
      </c>
    </row>
    <row r="1667" spans="2:4" ht="12.75">
      <c r="B1667" t="s">
        <v>2433</v>
      </c>
      <c r="C1667" t="s">
        <v>2432</v>
      </c>
      <c r="D1667" t="s">
        <v>2432</v>
      </c>
    </row>
    <row r="1668" spans="2:4" ht="12.75">
      <c r="B1668" t="s">
        <v>2435</v>
      </c>
      <c r="C1668" t="s">
        <v>2434</v>
      </c>
      <c r="D1668" t="s">
        <v>2434</v>
      </c>
    </row>
    <row r="1669" spans="2:4" ht="12.75">
      <c r="B1669" t="s">
        <v>2441</v>
      </c>
      <c r="C1669" t="s">
        <v>2440</v>
      </c>
      <c r="D1669" t="s">
        <v>2440</v>
      </c>
    </row>
    <row r="1670" spans="2:4" ht="12.75">
      <c r="B1670" t="s">
        <v>2443</v>
      </c>
      <c r="C1670" t="s">
        <v>2442</v>
      </c>
      <c r="D1670" t="s">
        <v>2442</v>
      </c>
    </row>
    <row r="1671" spans="2:4" ht="12.75">
      <c r="B1671" t="s">
        <v>2439</v>
      </c>
      <c r="C1671" t="s">
        <v>2438</v>
      </c>
      <c r="D1671" t="s">
        <v>2438</v>
      </c>
    </row>
    <row r="1672" spans="2:4" ht="12.75">
      <c r="B1672" t="s">
        <v>2451</v>
      </c>
      <c r="C1672" t="s">
        <v>2450</v>
      </c>
      <c r="D1672" t="s">
        <v>2450</v>
      </c>
    </row>
    <row r="1673" spans="2:4" ht="12.75">
      <c r="B1673" t="s">
        <v>2449</v>
      </c>
      <c r="C1673" t="s">
        <v>2448</v>
      </c>
      <c r="D1673" t="s">
        <v>2448</v>
      </c>
    </row>
    <row r="1674" spans="2:4" ht="12.75">
      <c r="B1674" t="s">
        <v>2455</v>
      </c>
      <c r="C1674" t="s">
        <v>2454</v>
      </c>
      <c r="D1674" t="s">
        <v>2454</v>
      </c>
    </row>
    <row r="1675" spans="2:4" ht="12.75">
      <c r="B1675" t="s">
        <v>2453</v>
      </c>
      <c r="C1675" t="s">
        <v>2452</v>
      </c>
      <c r="D1675" t="s">
        <v>2452</v>
      </c>
    </row>
    <row r="1676" spans="2:4" ht="12.75">
      <c r="B1676" t="s">
        <v>2447</v>
      </c>
      <c r="C1676" t="s">
        <v>2446</v>
      </c>
      <c r="D1676" t="s">
        <v>2446</v>
      </c>
    </row>
    <row r="1677" spans="2:4" ht="12.75">
      <c r="B1677" t="s">
        <v>2445</v>
      </c>
      <c r="C1677" t="s">
        <v>2444</v>
      </c>
      <c r="D1677" t="s">
        <v>2444</v>
      </c>
    </row>
    <row r="1678" spans="2:4" ht="12.75">
      <c r="B1678" t="s">
        <v>1558</v>
      </c>
      <c r="C1678" t="s">
        <v>1557</v>
      </c>
      <c r="D1678" t="s">
        <v>1557</v>
      </c>
    </row>
    <row r="1679" spans="2:4" ht="12.75">
      <c r="B1679" t="s">
        <v>1642</v>
      </c>
      <c r="C1679" t="s">
        <v>1641</v>
      </c>
      <c r="D1679" t="s">
        <v>1641</v>
      </c>
    </row>
    <row r="1680" spans="2:4" ht="12.75">
      <c r="B1680" t="s">
        <v>3298</v>
      </c>
      <c r="C1680" t="s">
        <v>3297</v>
      </c>
      <c r="D1680" t="s">
        <v>3297</v>
      </c>
    </row>
    <row r="1681" spans="2:4" ht="12.75">
      <c r="B1681" t="s">
        <v>1560</v>
      </c>
      <c r="C1681" t="s">
        <v>1559</v>
      </c>
      <c r="D1681" t="s">
        <v>1559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2" width="25.7109375" style="0" customWidth="1"/>
    <col min="3" max="3" width="71.7109375" style="0" customWidth="1"/>
  </cols>
  <sheetData>
    <row r="1" spans="1:3" ht="12.75">
      <c r="A1" s="1" t="s">
        <v>663</v>
      </c>
      <c r="B1" s="1" t="s">
        <v>662</v>
      </c>
      <c r="C1" s="1" t="s">
        <v>2214</v>
      </c>
    </row>
    <row r="2" spans="1:3" ht="12.75">
      <c r="A2" t="s">
        <v>587</v>
      </c>
      <c r="B2" t="s">
        <v>588</v>
      </c>
      <c r="C2" t="s">
        <v>2162</v>
      </c>
    </row>
    <row r="3" spans="1:3" ht="12.75">
      <c r="A3" t="s">
        <v>2164</v>
      </c>
      <c r="B3" t="s">
        <v>2163</v>
      </c>
      <c r="C3" t="s">
        <v>2165</v>
      </c>
    </row>
    <row r="4" spans="1:3" ht="12.75">
      <c r="A4" t="s">
        <v>589</v>
      </c>
      <c r="B4" t="s">
        <v>2167</v>
      </c>
      <c r="C4" t="s">
        <v>590</v>
      </c>
    </row>
    <row r="5" spans="1:3" ht="12.75">
      <c r="A5" t="s">
        <v>591</v>
      </c>
      <c r="B5" t="s">
        <v>2168</v>
      </c>
      <c r="C5" t="s">
        <v>592</v>
      </c>
    </row>
    <row r="6" spans="1:3" ht="12.75">
      <c r="A6" t="s">
        <v>593</v>
      </c>
      <c r="B6" t="s">
        <v>2169</v>
      </c>
      <c r="C6" t="s">
        <v>2211</v>
      </c>
    </row>
    <row r="7" spans="1:3" ht="12.75">
      <c r="A7" t="s">
        <v>594</v>
      </c>
      <c r="B7" t="s">
        <v>2170</v>
      </c>
      <c r="C7" t="s">
        <v>2210</v>
      </c>
    </row>
    <row r="8" spans="1:3" ht="12.75">
      <c r="A8" t="s">
        <v>595</v>
      </c>
      <c r="B8" t="s">
        <v>2171</v>
      </c>
      <c r="C8" t="s">
        <v>596</v>
      </c>
    </row>
    <row r="9" spans="1:3" ht="12.75">
      <c r="A9" t="s">
        <v>597</v>
      </c>
      <c r="B9" t="s">
        <v>2172</v>
      </c>
      <c r="C9" t="s">
        <v>598</v>
      </c>
    </row>
    <row r="10" spans="1:3" ht="12.75">
      <c r="A10" t="s">
        <v>599</v>
      </c>
      <c r="B10" t="s">
        <v>2173</v>
      </c>
      <c r="C10" t="s">
        <v>600</v>
      </c>
    </row>
    <row r="11" spans="1:3" ht="12.75">
      <c r="A11" t="s">
        <v>2206</v>
      </c>
      <c r="B11" t="s">
        <v>2174</v>
      </c>
      <c r="C11" t="s">
        <v>601</v>
      </c>
    </row>
    <row r="12" spans="1:3" ht="12.75">
      <c r="A12" t="s">
        <v>602</v>
      </c>
      <c r="B12" t="s">
        <v>2175</v>
      </c>
      <c r="C12" t="s">
        <v>2207</v>
      </c>
    </row>
    <row r="13" spans="1:3" ht="12.75">
      <c r="A13" t="s">
        <v>2208</v>
      </c>
      <c r="B13" t="s">
        <v>2176</v>
      </c>
      <c r="C13" t="s">
        <v>2209</v>
      </c>
    </row>
    <row r="14" spans="1:3" ht="12.75">
      <c r="A14" t="s">
        <v>603</v>
      </c>
      <c r="B14" t="s">
        <v>2177</v>
      </c>
      <c r="C14" t="s">
        <v>604</v>
      </c>
    </row>
    <row r="15" spans="1:3" ht="12.75">
      <c r="A15" t="s">
        <v>605</v>
      </c>
      <c r="B15" t="s">
        <v>2178</v>
      </c>
      <c r="C15" t="s">
        <v>606</v>
      </c>
    </row>
    <row r="16" spans="1:3" ht="12.75">
      <c r="A16" t="s">
        <v>607</v>
      </c>
      <c r="B16" t="s">
        <v>2179</v>
      </c>
      <c r="C16" t="s">
        <v>608</v>
      </c>
    </row>
    <row r="17" spans="1:3" ht="12.75">
      <c r="A17" t="s">
        <v>609</v>
      </c>
      <c r="B17" t="s">
        <v>2180</v>
      </c>
      <c r="C17" t="s">
        <v>610</v>
      </c>
    </row>
    <row r="18" spans="1:3" ht="12.75">
      <c r="A18" t="s">
        <v>611</v>
      </c>
      <c r="B18" t="s">
        <v>2181</v>
      </c>
      <c r="C18" t="s">
        <v>612</v>
      </c>
    </row>
    <row r="19" spans="1:3" ht="12.75">
      <c r="A19" t="s">
        <v>613</v>
      </c>
      <c r="B19" t="s">
        <v>2182</v>
      </c>
      <c r="C19" t="s">
        <v>614</v>
      </c>
    </row>
    <row r="20" spans="1:3" ht="12.75">
      <c r="A20" t="s">
        <v>615</v>
      </c>
      <c r="B20" t="s">
        <v>2183</v>
      </c>
      <c r="C20" t="s">
        <v>616</v>
      </c>
    </row>
    <row r="21" spans="1:3" ht="12.75">
      <c r="A21" t="s">
        <v>617</v>
      </c>
      <c r="B21" t="s">
        <v>2184</v>
      </c>
      <c r="C21" t="s">
        <v>618</v>
      </c>
    </row>
    <row r="22" spans="1:3" ht="12.75">
      <c r="A22" t="s">
        <v>619</v>
      </c>
      <c r="B22" t="s">
        <v>2185</v>
      </c>
      <c r="C22" t="s">
        <v>620</v>
      </c>
    </row>
    <row r="23" spans="1:3" ht="12.75">
      <c r="A23" t="s">
        <v>621</v>
      </c>
      <c r="B23" t="s">
        <v>2186</v>
      </c>
      <c r="C23" t="s">
        <v>2212</v>
      </c>
    </row>
    <row r="24" spans="1:3" ht="12.75">
      <c r="A24" t="s">
        <v>622</v>
      </c>
      <c r="B24" t="s">
        <v>2187</v>
      </c>
      <c r="C24" t="s">
        <v>623</v>
      </c>
    </row>
    <row r="25" spans="1:3" ht="12.75">
      <c r="A25" t="s">
        <v>624</v>
      </c>
      <c r="B25" t="s">
        <v>2188</v>
      </c>
      <c r="C25" t="s">
        <v>625</v>
      </c>
    </row>
    <row r="26" spans="1:3" ht="12.75">
      <c r="A26" t="s">
        <v>626</v>
      </c>
      <c r="B26" t="s">
        <v>2189</v>
      </c>
      <c r="C26" t="s">
        <v>627</v>
      </c>
    </row>
    <row r="27" spans="1:3" ht="12.75">
      <c r="A27" t="s">
        <v>628</v>
      </c>
      <c r="B27" t="s">
        <v>2190</v>
      </c>
      <c r="C27" t="s">
        <v>629</v>
      </c>
    </row>
    <row r="28" spans="1:3" ht="12.75">
      <c r="A28" t="s">
        <v>630</v>
      </c>
      <c r="B28" t="s">
        <v>2191</v>
      </c>
      <c r="C28" t="s">
        <v>631</v>
      </c>
    </row>
    <row r="29" spans="1:3" ht="12.75">
      <c r="A29" t="s">
        <v>632</v>
      </c>
      <c r="B29" t="s">
        <v>2192</v>
      </c>
      <c r="C29" t="s">
        <v>633</v>
      </c>
    </row>
    <row r="30" spans="1:3" ht="12.75">
      <c r="A30" t="s">
        <v>634</v>
      </c>
      <c r="B30" t="s">
        <v>2193</v>
      </c>
      <c r="C30" t="s">
        <v>635</v>
      </c>
    </row>
    <row r="31" spans="1:3" ht="12.75">
      <c r="A31" t="s">
        <v>636</v>
      </c>
      <c r="B31" t="s">
        <v>2194</v>
      </c>
      <c r="C31" t="s">
        <v>637</v>
      </c>
    </row>
    <row r="32" spans="1:3" ht="12.75">
      <c r="A32" t="s">
        <v>638</v>
      </c>
      <c r="B32" t="s">
        <v>2195</v>
      </c>
      <c r="C32" t="s">
        <v>639</v>
      </c>
    </row>
    <row r="33" spans="1:3" ht="12.75">
      <c r="A33" t="s">
        <v>640</v>
      </c>
      <c r="B33" t="s">
        <v>2196</v>
      </c>
      <c r="C33" t="s">
        <v>641</v>
      </c>
    </row>
    <row r="34" spans="1:3" ht="12.75">
      <c r="A34" t="s">
        <v>642</v>
      </c>
      <c r="B34" t="s">
        <v>2197</v>
      </c>
      <c r="C34" t="s">
        <v>643</v>
      </c>
    </row>
    <row r="35" spans="1:3" ht="12.75">
      <c r="A35" t="s">
        <v>644</v>
      </c>
      <c r="B35" t="s">
        <v>2198</v>
      </c>
      <c r="C35" t="s">
        <v>645</v>
      </c>
    </row>
    <row r="36" spans="1:3" ht="12.75">
      <c r="A36" t="s">
        <v>646</v>
      </c>
      <c r="B36" t="s">
        <v>2199</v>
      </c>
      <c r="C36" t="s">
        <v>647</v>
      </c>
    </row>
    <row r="37" spans="1:3" ht="12.75">
      <c r="A37" t="s">
        <v>648</v>
      </c>
      <c r="B37" t="s">
        <v>2200</v>
      </c>
      <c r="C37" t="s">
        <v>649</v>
      </c>
    </row>
    <row r="38" spans="1:3" ht="12.75">
      <c r="A38" t="s">
        <v>650</v>
      </c>
      <c r="B38" t="s">
        <v>2201</v>
      </c>
      <c r="C38" t="s">
        <v>651</v>
      </c>
    </row>
    <row r="39" spans="1:3" ht="12.75">
      <c r="A39" t="s">
        <v>652</v>
      </c>
      <c r="B39" t="s">
        <v>2202</v>
      </c>
      <c r="C39" t="s">
        <v>653</v>
      </c>
    </row>
    <row r="40" spans="1:3" ht="12.75">
      <c r="A40" t="s">
        <v>654</v>
      </c>
      <c r="B40" t="s">
        <v>2203</v>
      </c>
      <c r="C40" t="s">
        <v>655</v>
      </c>
    </row>
    <row r="41" spans="1:3" ht="12.75">
      <c r="A41" t="s">
        <v>656</v>
      </c>
      <c r="B41" t="s">
        <v>2204</v>
      </c>
      <c r="C41" t="s">
        <v>657</v>
      </c>
    </row>
    <row r="42" spans="1:3" ht="12.75">
      <c r="A42" t="s">
        <v>658</v>
      </c>
      <c r="B42" t="s">
        <v>2213</v>
      </c>
      <c r="C42" t="s">
        <v>659</v>
      </c>
    </row>
    <row r="43" spans="1:3" ht="12.75">
      <c r="A43" t="s">
        <v>660</v>
      </c>
      <c r="B43" t="s">
        <v>2205</v>
      </c>
      <c r="C43" t="s">
        <v>661</v>
      </c>
    </row>
  </sheetData>
  <sheetProtection/>
  <printOptions/>
  <pageMargins left="0.75" right="0.75" top="1" bottom="1" header="0.5" footer="0.5"/>
  <pageSetup horizontalDpi="1200" verticalDpi="1200" orientation="portrait" r:id="rId1"/>
  <customProperties>
    <customPr name="DVSECTION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2" width="19.7109375" style="0" customWidth="1"/>
    <col min="3" max="3" width="56.8515625" style="0" customWidth="1"/>
  </cols>
  <sheetData>
    <row r="1" spans="1:3" ht="12.75">
      <c r="A1" s="1" t="s">
        <v>663</v>
      </c>
      <c r="B1" s="1" t="s">
        <v>662</v>
      </c>
      <c r="C1" s="1" t="s">
        <v>2214</v>
      </c>
    </row>
    <row r="2" spans="1:3" ht="12.75">
      <c r="A2" t="s">
        <v>2591</v>
      </c>
      <c r="B2" t="s">
        <v>2591</v>
      </c>
      <c r="C2" t="s">
        <v>2592</v>
      </c>
    </row>
    <row r="3" spans="1:3" ht="12.75">
      <c r="A3" t="s">
        <v>2589</v>
      </c>
      <c r="B3" t="s">
        <v>2589</v>
      </c>
      <c r="C3" t="s">
        <v>664</v>
      </c>
    </row>
    <row r="4" spans="1:3" ht="12.75">
      <c r="A4" t="s">
        <v>2590</v>
      </c>
      <c r="B4" t="s">
        <v>2590</v>
      </c>
      <c r="C4" t="s">
        <v>2593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32.57421875" style="0" customWidth="1"/>
    <col min="3" max="3" width="46.00390625" style="0" customWidth="1"/>
  </cols>
  <sheetData>
    <row r="1" spans="1:3" ht="12.75">
      <c r="A1" s="1" t="s">
        <v>663</v>
      </c>
      <c r="B1" s="1" t="s">
        <v>662</v>
      </c>
      <c r="C1" s="1" t="s">
        <v>2214</v>
      </c>
    </row>
    <row r="2" spans="1:3" ht="12.75">
      <c r="A2" t="s">
        <v>2594</v>
      </c>
      <c r="B2" t="s">
        <v>2594</v>
      </c>
      <c r="C2" t="s">
        <v>1403</v>
      </c>
    </row>
    <row r="3" spans="1:3" ht="12.75">
      <c r="A3" t="s">
        <v>2595</v>
      </c>
      <c r="B3" t="s">
        <v>2595</v>
      </c>
      <c r="C3" t="s">
        <v>1402</v>
      </c>
    </row>
    <row r="4" spans="1:3" ht="12.75">
      <c r="A4" t="s">
        <v>2596</v>
      </c>
      <c r="B4" t="s">
        <v>2596</v>
      </c>
      <c r="C4" t="s">
        <v>1401</v>
      </c>
    </row>
    <row r="5" spans="1:3" ht="12.75">
      <c r="A5" t="s">
        <v>1705</v>
      </c>
      <c r="B5" t="s">
        <v>1705</v>
      </c>
      <c r="C5" t="s">
        <v>1706</v>
      </c>
    </row>
    <row r="6" spans="1:3" ht="12.75">
      <c r="A6" t="s">
        <v>2597</v>
      </c>
      <c r="B6" t="s">
        <v>2597</v>
      </c>
      <c r="C6" t="s">
        <v>1400</v>
      </c>
    </row>
    <row r="7" spans="1:3" ht="12.75">
      <c r="A7" t="s">
        <v>2598</v>
      </c>
      <c r="B7" t="s">
        <v>2598</v>
      </c>
      <c r="C7" t="s">
        <v>1399</v>
      </c>
    </row>
    <row r="8" spans="1:3" ht="12.75">
      <c r="A8" t="s">
        <v>2599</v>
      </c>
      <c r="B8" t="s">
        <v>2599</v>
      </c>
      <c r="C8" t="s">
        <v>1398</v>
      </c>
    </row>
    <row r="9" spans="1:3" ht="12.75">
      <c r="A9" t="s">
        <v>2600</v>
      </c>
      <c r="B9" t="s">
        <v>2600</v>
      </c>
      <c r="C9" t="s">
        <v>1397</v>
      </c>
    </row>
    <row r="10" spans="1:3" ht="12.75">
      <c r="A10" t="s">
        <v>2601</v>
      </c>
      <c r="B10" t="s">
        <v>2601</v>
      </c>
      <c r="C10" t="s">
        <v>1396</v>
      </c>
    </row>
    <row r="11" spans="1:3" ht="12.75">
      <c r="A11" t="s">
        <v>665</v>
      </c>
      <c r="B11" t="s">
        <v>665</v>
      </c>
      <c r="C11" t="s">
        <v>666</v>
      </c>
    </row>
    <row r="12" spans="1:3" ht="12.75">
      <c r="A12" t="s">
        <v>2602</v>
      </c>
      <c r="B12" t="s">
        <v>2602</v>
      </c>
      <c r="C12" t="s">
        <v>1395</v>
      </c>
    </row>
    <row r="13" spans="1:3" ht="12.75">
      <c r="A13" t="s">
        <v>2603</v>
      </c>
      <c r="B13" t="s">
        <v>2603</v>
      </c>
      <c r="C13" t="s">
        <v>1394</v>
      </c>
    </row>
    <row r="14" spans="1:3" ht="12.75">
      <c r="A14" t="s">
        <v>667</v>
      </c>
      <c r="B14" t="s">
        <v>667</v>
      </c>
      <c r="C14" t="s">
        <v>1393</v>
      </c>
    </row>
    <row r="15" spans="1:3" ht="12.75">
      <c r="A15" t="s">
        <v>2604</v>
      </c>
      <c r="B15" t="s">
        <v>2604</v>
      </c>
      <c r="C15" t="s">
        <v>1392</v>
      </c>
    </row>
    <row r="16" spans="1:3" ht="12.75">
      <c r="A16" t="s">
        <v>2605</v>
      </c>
      <c r="B16" t="s">
        <v>2605</v>
      </c>
      <c r="C16" t="s">
        <v>1391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T2"/>
  <sheetViews>
    <sheetView zoomScalePageLayoutView="0" workbookViewId="0" topLeftCell="A1">
      <selection activeCell="V1" sqref="V1"/>
    </sheetView>
  </sheetViews>
  <sheetFormatPr defaultColWidth="9.140625" defaultRowHeight="12.75"/>
  <sheetData>
    <row r="1" spans="1:22" ht="12.75">
      <c r="A1" t="e">
        <f>IF('NOAA (operation server)'!#REF!,"AAAAAH37TQA=",0)</f>
        <v>#REF!</v>
      </c>
      <c r="B1" t="e">
        <f>AND('NOAA (operation server)'!#REF!,"AAAAAH37TQE=")</f>
        <v>#REF!</v>
      </c>
      <c r="C1" t="e">
        <f>AND('NOAA (operation server)'!#REF!,"AAAAAH37TQI=")</f>
        <v>#REF!</v>
      </c>
      <c r="D1" t="e">
        <f>AND('NOAA (operation server)'!#REF!,"AAAAAH37TQM=")</f>
        <v>#REF!</v>
      </c>
      <c r="E1" t="e">
        <f>IF('NOAA (operation server)'!#REF!,"AAAAAH37TQQ=",0)</f>
        <v>#REF!</v>
      </c>
      <c r="F1" t="e">
        <f>AND('NOAA (operation server)'!#REF!,"AAAAAH37TQU=")</f>
        <v>#REF!</v>
      </c>
      <c r="G1" t="e">
        <f>AND('NOAA (operation server)'!#REF!,"AAAAAH37TQY=")</f>
        <v>#REF!</v>
      </c>
      <c r="H1" t="e">
        <f>AND('NOAA (operation server)'!#REF!,"AAAAAH37TQc=")</f>
        <v>#REF!</v>
      </c>
      <c r="I1" t="e">
        <f>IF('NOAA (operation server)'!#REF!,"AAAAAH37TQg=",0)</f>
        <v>#REF!</v>
      </c>
      <c r="J1" t="e">
        <f>AND('NOAA (operation server)'!#REF!,"AAAAAH37TQk=")</f>
        <v>#REF!</v>
      </c>
      <c r="K1" t="e">
        <f>AND('NOAA (operation server)'!#REF!,"AAAAAH37TQo=")</f>
        <v>#REF!</v>
      </c>
      <c r="L1" t="e">
        <f>AND('NOAA (operation server)'!#REF!,"AAAAAH37TQs=")</f>
        <v>#REF!</v>
      </c>
      <c r="M1" t="e">
        <f>IF('NOAA (operation server)'!A:A,"AAAAAH37TQw=",0)</f>
        <v>#VALUE!</v>
      </c>
      <c r="N1" t="e">
        <f>IF('NOAA (operation server)'!B:B,"AAAAAH37TQ0=",0)</f>
        <v>#VALUE!</v>
      </c>
      <c r="O1" t="e">
        <f>IF('NOAA (operation server)'!C:C,"AAAAAH37TQ4=",0)</f>
        <v>#VALUE!</v>
      </c>
      <c r="P1" t="e">
        <f>IF('NASA(operation server)'!#REF!,"AAAAAH37TQ8=",0)</f>
        <v>#REF!</v>
      </c>
      <c r="Q1" t="e">
        <f>AND('NASA(operation server)'!#REF!,"AAAAAH37TRA=")</f>
        <v>#REF!</v>
      </c>
      <c r="R1">
        <f>IF('NASA(operation server)'!A:A,"AAAAAH37TRE=",0)</f>
        <v>0</v>
      </c>
      <c r="S1">
        <f>IF('USGS(operation server)'!1:1,"AAAAAH37TRI=",0)</f>
        <v>0</v>
      </c>
      <c r="T1" t="e">
        <f>AND('USGS(operation server)'!A1,"AAAAAH37TRM=")</f>
        <v>#VALUE!</v>
      </c>
      <c r="U1" t="e">
        <f>IF('USGS(operation server)'!A:A,"AAAAAH37TRQ=",0)</f>
        <v>#VALUE!</v>
      </c>
      <c r="V1" t="s">
        <v>2166</v>
      </c>
    </row>
    <row r="2" spans="1:176" ht="12.75">
      <c r="A2" t="e">
        <f>AND('NOAA (operation server)'!#REF!,"AAAAAH7+/wA=")</f>
        <v>#REF!</v>
      </c>
      <c r="B2" t="e">
        <f>AND('NOAA (operation server)'!#REF!,"AAAAAH7+/wE=")</f>
        <v>#REF!</v>
      </c>
      <c r="C2" t="e">
        <f>AND('NOAA (operation server)'!#REF!,"AAAAAH7+/wI=")</f>
        <v>#REF!</v>
      </c>
      <c r="D2" t="e">
        <f>IF('NOAA (operation server)'!#REF!,"AAAAAH7+/wM=",0)</f>
        <v>#REF!</v>
      </c>
      <c r="E2" t="e">
        <f>IF('NOAA (operation server)'!#REF!,"AAAAAH7+/wQ=",0)</f>
        <v>#REF!</v>
      </c>
      <c r="F2" t="e">
        <f>AND('NOAA (operation server)'!#REF!,"AAAAAH7+/wU=")</f>
        <v>#REF!</v>
      </c>
      <c r="G2" t="e">
        <f>AND('NOAA (operation server)'!#REF!,"AAAAAH7+/wY=")</f>
        <v>#REF!</v>
      </c>
      <c r="H2" t="e">
        <f>AND('NOAA (operation server)'!#REF!,"AAAAAH7+/wc=")</f>
        <v>#REF!</v>
      </c>
      <c r="I2" t="e">
        <f>IF('NOAA (operation server)'!#REF!,"AAAAAH7+/wg=",0)</f>
        <v>#REF!</v>
      </c>
      <c r="J2" t="e">
        <f>AND('NOAA (operation server)'!#REF!,"AAAAAH7+/wk=")</f>
        <v>#REF!</v>
      </c>
      <c r="K2" t="e">
        <f>AND('NOAA (operation server)'!#REF!,"AAAAAH7+/wo=")</f>
        <v>#REF!</v>
      </c>
      <c r="L2" t="e">
        <f>AND('NOAA (operation server)'!#REF!,"AAAAAH7+/ws=")</f>
        <v>#REF!</v>
      </c>
      <c r="M2" t="e">
        <f>IF('NOAA (operation server)'!#REF!,"AAAAAH7+/ww=",0)</f>
        <v>#REF!</v>
      </c>
      <c r="N2" t="e">
        <f>AND('NOAA (operation server)'!#REF!,"AAAAAH7+/w0=")</f>
        <v>#REF!</v>
      </c>
      <c r="O2" t="e">
        <f>AND('NOAA (operation server)'!#REF!,"AAAAAH7+/w4=")</f>
        <v>#REF!</v>
      </c>
      <c r="P2" t="e">
        <f>AND('NOAA (operation server)'!#REF!,"AAAAAH7+/w8=")</f>
        <v>#REF!</v>
      </c>
      <c r="Q2" t="e">
        <f>IF('NOAA (operation server)'!#REF!,"AAAAAH7+/xA=",0)</f>
        <v>#REF!</v>
      </c>
      <c r="R2" t="e">
        <f>AND('NOAA (operation server)'!#REF!,"AAAAAH7+/xE=")</f>
        <v>#REF!</v>
      </c>
      <c r="S2" t="e">
        <f>AND('NOAA (operation server)'!#REF!,"AAAAAH7+/xI=")</f>
        <v>#REF!</v>
      </c>
      <c r="T2" t="e">
        <f>AND('NOAA (operation server)'!#REF!,"AAAAAH7+/xM=")</f>
        <v>#REF!</v>
      </c>
      <c r="U2" t="e">
        <f>IF('NOAA (operation server)'!#REF!,"AAAAAH7+/xQ=",0)</f>
        <v>#REF!</v>
      </c>
      <c r="V2" t="e">
        <f>AND('NOAA (operation server)'!#REF!,"AAAAAH7+/xU=")</f>
        <v>#REF!</v>
      </c>
      <c r="W2" t="e">
        <f>AND('NOAA (operation server)'!#REF!,"AAAAAH7+/xY=")</f>
        <v>#REF!</v>
      </c>
      <c r="X2" t="e">
        <f>AND('NOAA (operation server)'!#REF!,"AAAAAH7+/xc=")</f>
        <v>#REF!</v>
      </c>
      <c r="Y2" t="e">
        <f>IF('NOAA (operation server)'!#REF!,"AAAAAH7+/xg=",0)</f>
        <v>#REF!</v>
      </c>
      <c r="Z2" t="e">
        <f>AND('NOAA (operation server)'!#REF!,"AAAAAH7+/xk=")</f>
        <v>#REF!</v>
      </c>
      <c r="AA2" t="e">
        <f>AND('NOAA (operation server)'!#REF!,"AAAAAH7+/xo=")</f>
        <v>#REF!</v>
      </c>
      <c r="AB2" t="e">
        <f>AND('NOAA (operation server)'!#REF!,"AAAAAH7+/xs=")</f>
        <v>#REF!</v>
      </c>
      <c r="AC2" t="e">
        <f>IF('NOAA (operation server)'!#REF!,"AAAAAH7+/xw=",0)</f>
        <v>#REF!</v>
      </c>
      <c r="AD2" t="e">
        <f>AND('NOAA (operation server)'!#REF!,"AAAAAH7+/x0=")</f>
        <v>#REF!</v>
      </c>
      <c r="AE2" t="e">
        <f>AND('NOAA (operation server)'!#REF!,"AAAAAH7+/x4=")</f>
        <v>#REF!</v>
      </c>
      <c r="AF2" t="e">
        <f>AND('NOAA (operation server)'!#REF!,"AAAAAH7+/x8=")</f>
        <v>#REF!</v>
      </c>
      <c r="AG2" t="e">
        <f>IF('NOAA (operation server)'!#REF!,"AAAAAH7+/yA=",0)</f>
        <v>#REF!</v>
      </c>
      <c r="AH2" t="e">
        <f>AND('NOAA (operation server)'!#REF!,"AAAAAH7+/yE=")</f>
        <v>#REF!</v>
      </c>
      <c r="AI2" t="e">
        <f>AND('NOAA (operation server)'!#REF!,"AAAAAH7+/yI=")</f>
        <v>#REF!</v>
      </c>
      <c r="AJ2" t="e">
        <f>AND('NOAA (operation server)'!#REF!,"AAAAAH7+/yM=")</f>
        <v>#REF!</v>
      </c>
      <c r="AK2" t="e">
        <f>IF('NOAA (operation server)'!#REF!,"AAAAAH7+/yQ=",0)</f>
        <v>#REF!</v>
      </c>
      <c r="AL2" t="e">
        <f>AND('NOAA (operation server)'!#REF!,"AAAAAH7+/yU=")</f>
        <v>#REF!</v>
      </c>
      <c r="AM2" t="e">
        <f>AND('NOAA (operation server)'!#REF!,"AAAAAH7+/yY=")</f>
        <v>#REF!</v>
      </c>
      <c r="AN2" t="e">
        <f>AND('NOAA (operation server)'!#REF!,"AAAAAH7+/yc=")</f>
        <v>#REF!</v>
      </c>
      <c r="AO2" t="e">
        <f>IF('NOAA (operation server)'!#REF!,"AAAAAH7+/yg=",0)</f>
        <v>#REF!</v>
      </c>
      <c r="AP2" t="e">
        <f>AND('NOAA (operation server)'!#REF!,"AAAAAH7+/yk=")</f>
        <v>#REF!</v>
      </c>
      <c r="AQ2" t="e">
        <f>AND('NOAA (operation server)'!#REF!,"AAAAAH7+/yo=")</f>
        <v>#REF!</v>
      </c>
      <c r="AR2" t="e">
        <f>AND('NOAA (operation server)'!#REF!,"AAAAAH7+/ys=")</f>
        <v>#REF!</v>
      </c>
      <c r="AS2" t="e">
        <f>IF('NOAA (operation server)'!#REF!,"AAAAAH7+/yw=",0)</f>
        <v>#REF!</v>
      </c>
      <c r="AT2" t="e">
        <f>AND('NOAA (operation server)'!#REF!,"AAAAAH7+/y0=")</f>
        <v>#REF!</v>
      </c>
      <c r="AU2" t="e">
        <f>AND('NOAA (operation server)'!#REF!,"AAAAAH7+/y4=")</f>
        <v>#REF!</v>
      </c>
      <c r="AV2" t="e">
        <f>AND('NOAA (operation server)'!#REF!,"AAAAAH7+/y8=")</f>
        <v>#REF!</v>
      </c>
      <c r="AW2" t="e">
        <f>IF('NOAA (operation server)'!#REF!,"AAAAAH7+/zA=",0)</f>
        <v>#REF!</v>
      </c>
      <c r="AX2" t="e">
        <f>AND('NOAA (operation server)'!#REF!,"AAAAAH7+/zE=")</f>
        <v>#REF!</v>
      </c>
      <c r="AY2" t="e">
        <f>AND('NOAA (operation server)'!#REF!,"AAAAAH7+/zI=")</f>
        <v>#REF!</v>
      </c>
      <c r="AZ2" t="e">
        <f>AND('NOAA (operation server)'!#REF!,"AAAAAH7+/zM=")</f>
        <v>#REF!</v>
      </c>
      <c r="BA2" t="e">
        <f>IF('NOAA (operation server)'!#REF!,"AAAAAH7+/zQ=",0)</f>
        <v>#REF!</v>
      </c>
      <c r="BB2" t="e">
        <f>AND('NOAA (operation server)'!#REF!,"AAAAAH7+/zU=")</f>
        <v>#REF!</v>
      </c>
      <c r="BC2" t="e">
        <f>AND('NOAA (operation server)'!#REF!,"AAAAAH7+/zY=")</f>
        <v>#REF!</v>
      </c>
      <c r="BD2" t="e">
        <f>AND('NOAA (operation server)'!#REF!,"AAAAAH7+/zc=")</f>
        <v>#REF!</v>
      </c>
      <c r="BE2" t="e">
        <f>IF('NOAA (operation server)'!#REF!,"AAAAAH7+/zg=",0)</f>
        <v>#REF!</v>
      </c>
      <c r="BF2" t="e">
        <f>AND('NOAA (operation server)'!#REF!,"AAAAAH7+/zk=")</f>
        <v>#REF!</v>
      </c>
      <c r="BG2" t="e">
        <f>AND('NOAA (operation server)'!#REF!,"AAAAAH7+/zo=")</f>
        <v>#REF!</v>
      </c>
      <c r="BH2" t="e">
        <f>AND('NOAA (operation server)'!#REF!,"AAAAAH7+/zs=")</f>
        <v>#REF!</v>
      </c>
      <c r="BI2" t="e">
        <f>IF('NOAA (operation server)'!#REF!,"AAAAAH7+/zw=",0)</f>
        <v>#REF!</v>
      </c>
      <c r="BJ2" t="e">
        <f>AND('NOAA (operation server)'!#REF!,"AAAAAH7+/z0=")</f>
        <v>#REF!</v>
      </c>
      <c r="BK2" t="e">
        <f>AND('NOAA (operation server)'!#REF!,"AAAAAH7+/z4=")</f>
        <v>#REF!</v>
      </c>
      <c r="BL2" t="e">
        <f>AND('NOAA (operation server)'!#REF!,"AAAAAH7+/z8=")</f>
        <v>#REF!</v>
      </c>
      <c r="BM2" t="e">
        <f>IF('NOAA (operation server)'!#REF!,"AAAAAH7+/0A=",0)</f>
        <v>#REF!</v>
      </c>
      <c r="BN2" t="e">
        <f>AND('NOAA (operation server)'!#REF!,"AAAAAH7+/0E=")</f>
        <v>#REF!</v>
      </c>
      <c r="BO2" t="e">
        <f>AND('NOAA (operation server)'!#REF!,"AAAAAH7+/0I=")</f>
        <v>#REF!</v>
      </c>
      <c r="BP2" t="e">
        <f>AND('NOAA (operation server)'!#REF!,"AAAAAH7+/0M=")</f>
        <v>#REF!</v>
      </c>
      <c r="BQ2" t="e">
        <f>IF('NOAA (operation server)'!#REF!,"AAAAAH7+/0Q=",0)</f>
        <v>#REF!</v>
      </c>
      <c r="BR2" t="e">
        <f>AND('NOAA (operation server)'!#REF!,"AAAAAH7+/0U=")</f>
        <v>#REF!</v>
      </c>
      <c r="BS2" t="e">
        <f>AND('NOAA (operation server)'!#REF!,"AAAAAH7+/0Y=")</f>
        <v>#REF!</v>
      </c>
      <c r="BT2" t="e">
        <f>AND('NOAA (operation server)'!#REF!,"AAAAAH7+/0c=")</f>
        <v>#REF!</v>
      </c>
      <c r="BU2" t="e">
        <f>IF('NOAA (operation server)'!#REF!,"AAAAAH7+/0g=",0)</f>
        <v>#REF!</v>
      </c>
      <c r="BV2" t="e">
        <f>AND('NOAA (operation server)'!#REF!,"AAAAAH7+/0k=")</f>
        <v>#REF!</v>
      </c>
      <c r="BW2" t="e">
        <f>AND('NOAA (operation server)'!#REF!,"AAAAAH7+/0o=")</f>
        <v>#REF!</v>
      </c>
      <c r="BX2" t="e">
        <f>AND('NOAA (operation server)'!#REF!,"AAAAAH7+/0s=")</f>
        <v>#REF!</v>
      </c>
      <c r="BY2" t="e">
        <f>IF('NOAA (operation server)'!#REF!,"AAAAAH7+/0w=",0)</f>
        <v>#REF!</v>
      </c>
      <c r="BZ2" t="e">
        <f>AND('NOAA (operation server)'!#REF!,"AAAAAH7+/00=")</f>
        <v>#REF!</v>
      </c>
      <c r="CA2" t="e">
        <f>AND('NOAA (operation server)'!#REF!,"AAAAAH7+/04=")</f>
        <v>#REF!</v>
      </c>
      <c r="CB2" t="e">
        <f>AND('NOAA (operation server)'!#REF!,"AAAAAH7+/08=")</f>
        <v>#REF!</v>
      </c>
      <c r="CC2" t="e">
        <f>IF('NOAA (operation server)'!#REF!,"AAAAAH7+/1A=",0)</f>
        <v>#REF!</v>
      </c>
      <c r="CD2" t="e">
        <f>AND('NOAA (operation server)'!#REF!,"AAAAAH7+/1E=")</f>
        <v>#REF!</v>
      </c>
      <c r="CE2" t="e">
        <f>AND('NOAA (operation server)'!#REF!,"AAAAAH7+/1I=")</f>
        <v>#REF!</v>
      </c>
      <c r="CF2" t="e">
        <f>AND('NOAA (operation server)'!#REF!,"AAAAAH7+/1M=")</f>
        <v>#REF!</v>
      </c>
      <c r="CG2" t="e">
        <f>IF('NOAA (operation server)'!#REF!,"AAAAAH7+/1Q=",0)</f>
        <v>#REF!</v>
      </c>
      <c r="CH2" t="e">
        <f>AND('NOAA (operation server)'!#REF!,"AAAAAH7+/1U=")</f>
        <v>#REF!</v>
      </c>
      <c r="CI2" t="e">
        <f>AND('NOAA (operation server)'!#REF!,"AAAAAH7+/1Y=")</f>
        <v>#REF!</v>
      </c>
      <c r="CJ2" t="e">
        <f>AND('NOAA (operation server)'!#REF!,"AAAAAH7+/1c=")</f>
        <v>#REF!</v>
      </c>
      <c r="CK2" t="e">
        <f>IF('NOAA (operation server)'!#REF!,"AAAAAH7+/1g=",0)</f>
        <v>#REF!</v>
      </c>
      <c r="CL2" t="e">
        <f>AND('NOAA (operation server)'!#REF!,"AAAAAH7+/1k=")</f>
        <v>#REF!</v>
      </c>
      <c r="CM2" t="e">
        <f>AND('NOAA (operation server)'!#REF!,"AAAAAH7+/1o=")</f>
        <v>#REF!</v>
      </c>
      <c r="CN2" t="e">
        <f>AND('NOAA (operation server)'!#REF!,"AAAAAH7+/1s=")</f>
        <v>#REF!</v>
      </c>
      <c r="CO2" t="e">
        <f>IF('NOAA (operation server)'!#REF!,"AAAAAH7+/1w=",0)</f>
        <v>#REF!</v>
      </c>
      <c r="CP2" t="e">
        <f>AND('NOAA (operation server)'!#REF!,"AAAAAH7+/10=")</f>
        <v>#REF!</v>
      </c>
      <c r="CQ2" t="e">
        <f>AND('NOAA (operation server)'!#REF!,"AAAAAH7+/14=")</f>
        <v>#REF!</v>
      </c>
      <c r="CR2" t="e">
        <f>AND('NOAA (operation server)'!#REF!,"AAAAAH7+/18=")</f>
        <v>#REF!</v>
      </c>
      <c r="CS2" t="e">
        <f>IF('NOAA (operation server)'!#REF!,"AAAAAH7+/2A=",0)</f>
        <v>#REF!</v>
      </c>
      <c r="CT2" t="e">
        <f>AND('NOAA (operation server)'!#REF!,"AAAAAH7+/2E=")</f>
        <v>#REF!</v>
      </c>
      <c r="CU2" t="e">
        <f>AND('NOAA (operation server)'!#REF!,"AAAAAH7+/2I=")</f>
        <v>#REF!</v>
      </c>
      <c r="CV2" t="e">
        <f>AND('NOAA (operation server)'!#REF!,"AAAAAH7+/2M=")</f>
        <v>#REF!</v>
      </c>
      <c r="CW2" t="e">
        <f>IF('NOAA (operation server)'!#REF!,"AAAAAH7+/2Q=",0)</f>
        <v>#REF!</v>
      </c>
      <c r="CX2" t="e">
        <f>AND('NOAA (operation server)'!#REF!,"AAAAAH7+/2U=")</f>
        <v>#REF!</v>
      </c>
      <c r="CY2" t="e">
        <f>AND('NOAA (operation server)'!#REF!,"AAAAAH7+/2Y=")</f>
        <v>#REF!</v>
      </c>
      <c r="CZ2" t="e">
        <f>AND('NOAA (operation server)'!#REF!,"AAAAAH7+/2c=")</f>
        <v>#REF!</v>
      </c>
      <c r="DA2" t="e">
        <f>IF('NOAA (operation server)'!#REF!,"AAAAAH7+/2g=",0)</f>
        <v>#REF!</v>
      </c>
      <c r="DB2" t="e">
        <f>AND('NOAA (operation server)'!#REF!,"AAAAAH7+/2k=")</f>
        <v>#REF!</v>
      </c>
      <c r="DC2" t="e">
        <f>AND('NOAA (operation server)'!#REF!,"AAAAAH7+/2o=")</f>
        <v>#REF!</v>
      </c>
      <c r="DD2" t="e">
        <f>AND('NOAA (operation server)'!#REF!,"AAAAAH7+/2s=")</f>
        <v>#REF!</v>
      </c>
      <c r="DE2" t="e">
        <f>IF('NOAA (operation server)'!#REF!,"AAAAAH7+/2w=",0)</f>
        <v>#REF!</v>
      </c>
      <c r="DF2" t="e">
        <f>AND('NOAA (operation server)'!#REF!,"AAAAAH7+/20=")</f>
        <v>#REF!</v>
      </c>
      <c r="DG2" t="e">
        <f>AND('NOAA (operation server)'!#REF!,"AAAAAH7+/24=")</f>
        <v>#REF!</v>
      </c>
      <c r="DH2" t="e">
        <f>AND('NOAA (operation server)'!#REF!,"AAAAAH7+/28=")</f>
        <v>#REF!</v>
      </c>
      <c r="DI2" t="e">
        <f>IF('NOAA (operation server)'!#REF!,"AAAAAH7+/3A=",0)</f>
        <v>#REF!</v>
      </c>
      <c r="DJ2" t="e">
        <f>AND('NOAA (operation server)'!#REF!,"AAAAAH7+/3E=")</f>
        <v>#REF!</v>
      </c>
      <c r="DK2" t="e">
        <f>AND('NOAA (operation server)'!#REF!,"AAAAAH7+/3I=")</f>
        <v>#REF!</v>
      </c>
      <c r="DL2" t="e">
        <f>AND('NOAA (operation server)'!#REF!,"AAAAAH7+/3M=")</f>
        <v>#REF!</v>
      </c>
      <c r="DM2" t="e">
        <f>IF('NOAA (operation server)'!#REF!,"AAAAAH7+/3Q=",0)</f>
        <v>#REF!</v>
      </c>
      <c r="DN2" t="e">
        <f>AND('NOAA (operation server)'!#REF!,"AAAAAH7+/3U=")</f>
        <v>#REF!</v>
      </c>
      <c r="DO2" t="e">
        <f>AND('NOAA (operation server)'!#REF!,"AAAAAH7+/3Y=")</f>
        <v>#REF!</v>
      </c>
      <c r="DP2" t="e">
        <f>AND('NOAA (operation server)'!#REF!,"AAAAAH7+/3c=")</f>
        <v>#REF!</v>
      </c>
      <c r="DQ2" t="e">
        <f>IF('NOAA (operation server)'!#REF!,"AAAAAH7+/3g=",0)</f>
        <v>#REF!</v>
      </c>
      <c r="DR2" t="e">
        <f>AND('NOAA (operation server)'!#REF!,"AAAAAH7+/3k=")</f>
        <v>#REF!</v>
      </c>
      <c r="DS2" t="e">
        <f>AND('NOAA (operation server)'!#REF!,"AAAAAH7+/3o=")</f>
        <v>#REF!</v>
      </c>
      <c r="DT2" t="e">
        <f>AND('NOAA (operation server)'!#REF!,"AAAAAH7+/3s=")</f>
        <v>#REF!</v>
      </c>
      <c r="DU2" t="e">
        <f>IF('NOAA (operation server)'!#REF!,"AAAAAH7+/3w=",0)</f>
        <v>#REF!</v>
      </c>
      <c r="DV2" t="e">
        <f>AND('NOAA (operation server)'!#REF!,"AAAAAH7+/30=")</f>
        <v>#REF!</v>
      </c>
      <c r="DW2" t="e">
        <f>AND('NOAA (operation server)'!#REF!,"AAAAAH7+/34=")</f>
        <v>#REF!</v>
      </c>
      <c r="DX2" t="e">
        <f>AND('NOAA (operation server)'!#REF!,"AAAAAH7+/38=")</f>
        <v>#REF!</v>
      </c>
      <c r="DY2" t="e">
        <f>IF('NOAA (operation server)'!#REF!,"AAAAAH7+/4A=",0)</f>
        <v>#REF!</v>
      </c>
      <c r="DZ2" t="e">
        <f>AND('NOAA (operation server)'!#REF!,"AAAAAH7+/4E=")</f>
        <v>#REF!</v>
      </c>
      <c r="EA2" t="e">
        <f>AND('NOAA (operation server)'!#REF!,"AAAAAH7+/4I=")</f>
        <v>#REF!</v>
      </c>
      <c r="EB2" t="e">
        <f>AND('NOAA (operation server)'!#REF!,"AAAAAH7+/4M=")</f>
        <v>#REF!</v>
      </c>
      <c r="EC2" t="e">
        <f>IF('NOAA (operation server)'!#REF!,"AAAAAH7+/4Q=",0)</f>
        <v>#REF!</v>
      </c>
      <c r="ED2" t="e">
        <f>AND('NOAA (operation server)'!#REF!,"AAAAAH7+/4U=")</f>
        <v>#REF!</v>
      </c>
      <c r="EE2" t="e">
        <f>AND('NOAA (operation server)'!#REF!,"AAAAAH7+/4Y=")</f>
        <v>#REF!</v>
      </c>
      <c r="EF2" t="e">
        <f>AND('NOAA (operation server)'!#REF!,"AAAAAH7+/4c=")</f>
        <v>#REF!</v>
      </c>
      <c r="EG2" t="e">
        <f>IF('NOAA (operation server)'!#REF!,"AAAAAH7+/4g=",0)</f>
        <v>#REF!</v>
      </c>
      <c r="EH2" t="e">
        <f>AND('NOAA (operation server)'!#REF!,"AAAAAH7+/4k=")</f>
        <v>#REF!</v>
      </c>
      <c r="EI2" t="e">
        <f>AND('NOAA (operation server)'!#REF!,"AAAAAH7+/4o=")</f>
        <v>#REF!</v>
      </c>
      <c r="EJ2" t="e">
        <f>AND('NOAA (operation server)'!#REF!,"AAAAAH7+/4s=")</f>
        <v>#REF!</v>
      </c>
      <c r="EK2" t="e">
        <f>IF('NOAA (operation server)'!#REF!,"AAAAAH7+/4w=",0)</f>
        <v>#REF!</v>
      </c>
      <c r="EL2" t="e">
        <f>AND('NOAA (operation server)'!#REF!,"AAAAAH7+/40=")</f>
        <v>#REF!</v>
      </c>
      <c r="EM2" t="e">
        <f>AND('NOAA (operation server)'!#REF!,"AAAAAH7+/44=")</f>
        <v>#REF!</v>
      </c>
      <c r="EN2" t="e">
        <f>AND('NOAA (operation server)'!#REF!,"AAAAAH7+/48=")</f>
        <v>#REF!</v>
      </c>
      <c r="EO2" t="e">
        <f>IF('NOAA (operation server)'!#REF!,"AAAAAH7+/5A=",0)</f>
        <v>#REF!</v>
      </c>
      <c r="EP2" t="e">
        <f>AND('NOAA (operation server)'!#REF!,"AAAAAH7+/5E=")</f>
        <v>#REF!</v>
      </c>
      <c r="EQ2" t="e">
        <f>AND('NOAA (operation server)'!#REF!,"AAAAAH7+/5I=")</f>
        <v>#REF!</v>
      </c>
      <c r="ER2" t="e">
        <f>AND('NOAA (operation server)'!#REF!,"AAAAAH7+/5M=")</f>
        <v>#REF!</v>
      </c>
      <c r="ES2" t="e">
        <f>IF('NOAA (operation server)'!#REF!,"AAAAAH7+/5Q=",0)</f>
        <v>#REF!</v>
      </c>
      <c r="ET2" t="e">
        <f>AND('NOAA (operation server)'!#REF!,"AAAAAH7+/5U=")</f>
        <v>#REF!</v>
      </c>
      <c r="EU2" t="e">
        <f>AND('NOAA (operation server)'!#REF!,"AAAAAH7+/5Y=")</f>
        <v>#REF!</v>
      </c>
      <c r="EV2" t="e">
        <f>AND('NOAA (operation server)'!#REF!,"AAAAAH7+/5c=")</f>
        <v>#REF!</v>
      </c>
      <c r="EW2" t="e">
        <f>IF('NOAA (operation server)'!#REF!,"AAAAAH7+/5g=",0)</f>
        <v>#REF!</v>
      </c>
      <c r="EX2" t="e">
        <f>AND('NOAA (operation server)'!#REF!,"AAAAAH7+/5k=")</f>
        <v>#REF!</v>
      </c>
      <c r="EY2" t="e">
        <f>AND('NOAA (operation server)'!#REF!,"AAAAAH7+/5o=")</f>
        <v>#REF!</v>
      </c>
      <c r="EZ2" t="e">
        <f>AND('NOAA (operation server)'!#REF!,"AAAAAH7+/5s=")</f>
        <v>#REF!</v>
      </c>
      <c r="FA2" t="e">
        <f>IF('NOAA (operation server)'!#REF!,"AAAAAH7+/5w=",0)</f>
        <v>#REF!</v>
      </c>
      <c r="FB2" t="e">
        <f>AND('NOAA (operation server)'!#REF!,"AAAAAH7+/50=")</f>
        <v>#REF!</v>
      </c>
      <c r="FC2" t="e">
        <f>AND('NOAA (operation server)'!#REF!,"AAAAAH7+/54=")</f>
        <v>#REF!</v>
      </c>
      <c r="FD2" t="e">
        <f>AND('NOAA (operation server)'!#REF!,"AAAAAH7+/58=")</f>
        <v>#REF!</v>
      </c>
      <c r="FE2" t="e">
        <f>IF('NOAA (operation server)'!#REF!,"AAAAAH7+/6A=",0)</f>
        <v>#REF!</v>
      </c>
      <c r="FF2" t="e">
        <f>AND('NOAA (operation server)'!#REF!,"AAAAAH7+/6E=")</f>
        <v>#REF!</v>
      </c>
      <c r="FG2" t="e">
        <f>AND('NOAA (operation server)'!#REF!,"AAAAAH7+/6I=")</f>
        <v>#REF!</v>
      </c>
      <c r="FH2" t="e">
        <f>AND('NOAA (operation server)'!#REF!,"AAAAAH7+/6M=")</f>
        <v>#REF!</v>
      </c>
      <c r="FI2" t="e">
        <f>IF('NOAA (operation server)'!#REF!,"AAAAAH7+/6Q=",0)</f>
        <v>#REF!</v>
      </c>
      <c r="FJ2" t="e">
        <f>AND('NOAA (operation server)'!#REF!,"AAAAAH7+/6U=")</f>
        <v>#REF!</v>
      </c>
      <c r="FK2" t="e">
        <f>AND('NOAA (operation server)'!#REF!,"AAAAAH7+/6Y=")</f>
        <v>#REF!</v>
      </c>
      <c r="FL2" t="e">
        <f>AND('NOAA (operation server)'!#REF!,"AAAAAH7+/6c=")</f>
        <v>#REF!</v>
      </c>
      <c r="FM2" t="e">
        <f>IF('NOAA (operation server)'!#REF!,"AAAAAH7+/6g=",0)</f>
        <v>#REF!</v>
      </c>
      <c r="FN2" t="e">
        <f>AND('NOAA (operation server)'!#REF!,"AAAAAH7+/6k=")</f>
        <v>#REF!</v>
      </c>
      <c r="FO2" t="e">
        <f>AND('NOAA (operation server)'!#REF!,"AAAAAH7+/6o=")</f>
        <v>#REF!</v>
      </c>
      <c r="FP2" t="e">
        <f>AND('NOAA (operation server)'!#REF!,"AAAAAH7+/6s=")</f>
        <v>#REF!</v>
      </c>
      <c r="FQ2" t="e">
        <f>IF('NOAA (operation server)'!#REF!,"AAAAAH7+/6w=",0)</f>
        <v>#REF!</v>
      </c>
      <c r="FR2" t="e">
        <f>AND('NOAA (operation server)'!#REF!,"AAAAAH7+/60=")</f>
        <v>#REF!</v>
      </c>
      <c r="FS2" t="e">
        <f>AND('NOAA (operation server)'!#REF!,"AAAAAH7+/64=")</f>
        <v>#REF!</v>
      </c>
      <c r="FT2" t="e">
        <f>AND('NOAA (operation server)'!#REF!,"AAAAAH7+/68=")</f>
        <v>#REF!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2" width="25.00390625" style="0" customWidth="1"/>
    <col min="3" max="3" width="38.7109375" style="0" customWidth="1"/>
  </cols>
  <sheetData>
    <row r="1" spans="1:3" ht="12.75">
      <c r="A1" s="1" t="s">
        <v>663</v>
      </c>
      <c r="B1" s="1" t="s">
        <v>662</v>
      </c>
      <c r="C1" s="1" t="s">
        <v>2214</v>
      </c>
    </row>
    <row r="2" spans="1:3" ht="12.75">
      <c r="A2" t="s">
        <v>587</v>
      </c>
      <c r="B2" t="s">
        <v>588</v>
      </c>
      <c r="C2" t="s">
        <v>2162</v>
      </c>
    </row>
    <row r="3" spans="1:3" ht="12.75">
      <c r="A3" t="s">
        <v>2164</v>
      </c>
      <c r="B3" t="s">
        <v>2163</v>
      </c>
      <c r="C3" t="s">
        <v>2165</v>
      </c>
    </row>
    <row r="4" spans="1:3" ht="12.75">
      <c r="A4" t="s">
        <v>589</v>
      </c>
      <c r="B4" t="s">
        <v>2167</v>
      </c>
      <c r="C4" t="s">
        <v>590</v>
      </c>
    </row>
    <row r="5" spans="1:3" ht="12.75">
      <c r="A5" t="s">
        <v>591</v>
      </c>
      <c r="B5" t="s">
        <v>2168</v>
      </c>
      <c r="C5" t="s">
        <v>592</v>
      </c>
    </row>
    <row r="6" spans="1:3" ht="12.75">
      <c r="A6" t="s">
        <v>593</v>
      </c>
      <c r="B6" t="s">
        <v>2169</v>
      </c>
      <c r="C6" t="s">
        <v>2211</v>
      </c>
    </row>
    <row r="7" spans="1:3" ht="12.75">
      <c r="A7" t="s">
        <v>594</v>
      </c>
      <c r="B7" t="s">
        <v>2170</v>
      </c>
      <c r="C7" t="s">
        <v>2210</v>
      </c>
    </row>
    <row r="8" spans="1:3" ht="12.75">
      <c r="A8" t="s">
        <v>595</v>
      </c>
      <c r="B8" t="s">
        <v>2171</v>
      </c>
      <c r="C8" t="s">
        <v>596</v>
      </c>
    </row>
    <row r="9" spans="1:3" ht="12.75">
      <c r="A9" t="s">
        <v>597</v>
      </c>
      <c r="B9" t="s">
        <v>2172</v>
      </c>
      <c r="C9" t="s">
        <v>598</v>
      </c>
    </row>
    <row r="10" spans="1:3" ht="12.75">
      <c r="A10" t="s">
        <v>599</v>
      </c>
      <c r="B10" t="s">
        <v>2173</v>
      </c>
      <c r="C10" t="s">
        <v>600</v>
      </c>
    </row>
    <row r="11" spans="1:3" ht="12.75">
      <c r="A11" t="s">
        <v>2206</v>
      </c>
      <c r="B11" t="s">
        <v>2174</v>
      </c>
      <c r="C11" t="s">
        <v>601</v>
      </c>
    </row>
    <row r="12" spans="1:3" ht="12.75">
      <c r="A12" t="s">
        <v>602</v>
      </c>
      <c r="B12" t="s">
        <v>2175</v>
      </c>
      <c r="C12" t="s">
        <v>2207</v>
      </c>
    </row>
    <row r="13" spans="1:3" ht="12.75">
      <c r="A13" t="s">
        <v>2208</v>
      </c>
      <c r="B13" t="s">
        <v>2176</v>
      </c>
      <c r="C13" t="s">
        <v>2209</v>
      </c>
    </row>
    <row r="14" spans="1:3" ht="12.75">
      <c r="A14" t="s">
        <v>603</v>
      </c>
      <c r="B14" t="s">
        <v>2177</v>
      </c>
      <c r="C14" t="s">
        <v>604</v>
      </c>
    </row>
    <row r="15" spans="1:3" ht="12.75">
      <c r="A15" t="s">
        <v>605</v>
      </c>
      <c r="B15" t="s">
        <v>2178</v>
      </c>
      <c r="C15" t="s">
        <v>606</v>
      </c>
    </row>
    <row r="16" spans="1:3" ht="12.75">
      <c r="A16" t="s">
        <v>607</v>
      </c>
      <c r="B16" t="s">
        <v>2179</v>
      </c>
      <c r="C16" t="s">
        <v>608</v>
      </c>
    </row>
    <row r="17" spans="1:3" ht="12.75">
      <c r="A17" t="s">
        <v>609</v>
      </c>
      <c r="B17" t="s">
        <v>2180</v>
      </c>
      <c r="C17" t="s">
        <v>610</v>
      </c>
    </row>
    <row r="18" spans="1:3" ht="12.75">
      <c r="A18" t="s">
        <v>611</v>
      </c>
      <c r="B18" t="s">
        <v>2181</v>
      </c>
      <c r="C18" t="s">
        <v>612</v>
      </c>
    </row>
    <row r="19" spans="1:3" ht="12.75">
      <c r="A19" t="s">
        <v>613</v>
      </c>
      <c r="B19" t="s">
        <v>2182</v>
      </c>
      <c r="C19" t="s">
        <v>614</v>
      </c>
    </row>
    <row r="20" spans="1:3" ht="12.75">
      <c r="A20" t="s">
        <v>615</v>
      </c>
      <c r="B20" t="s">
        <v>2183</v>
      </c>
      <c r="C20" t="s">
        <v>616</v>
      </c>
    </row>
    <row r="21" spans="1:3" ht="12.75">
      <c r="A21" t="s">
        <v>617</v>
      </c>
      <c r="B21" t="s">
        <v>2184</v>
      </c>
      <c r="C21" t="s">
        <v>618</v>
      </c>
    </row>
    <row r="22" spans="1:3" ht="12.75">
      <c r="A22" t="s">
        <v>619</v>
      </c>
      <c r="B22" t="s">
        <v>2185</v>
      </c>
      <c r="C22" t="s">
        <v>620</v>
      </c>
    </row>
    <row r="23" spans="1:3" ht="12.75">
      <c r="A23" t="s">
        <v>621</v>
      </c>
      <c r="B23" t="s">
        <v>2186</v>
      </c>
      <c r="C23" t="s">
        <v>2212</v>
      </c>
    </row>
    <row r="24" spans="1:3" ht="12.75">
      <c r="A24" t="s">
        <v>622</v>
      </c>
      <c r="B24" t="s">
        <v>2187</v>
      </c>
      <c r="C24" t="s">
        <v>623</v>
      </c>
    </row>
    <row r="25" spans="1:3" ht="12.75">
      <c r="A25" t="s">
        <v>624</v>
      </c>
      <c r="B25" t="s">
        <v>2188</v>
      </c>
      <c r="C25" t="s">
        <v>625</v>
      </c>
    </row>
    <row r="26" spans="1:3" ht="12.75">
      <c r="A26" t="s">
        <v>626</v>
      </c>
      <c r="B26" t="s">
        <v>2189</v>
      </c>
      <c r="C26" t="s">
        <v>627</v>
      </c>
    </row>
    <row r="27" spans="1:3" ht="12.75">
      <c r="A27" t="s">
        <v>628</v>
      </c>
      <c r="B27" t="s">
        <v>2190</v>
      </c>
      <c r="C27" t="s">
        <v>629</v>
      </c>
    </row>
    <row r="28" spans="1:3" ht="12.75">
      <c r="A28" t="s">
        <v>630</v>
      </c>
      <c r="B28" t="s">
        <v>2191</v>
      </c>
      <c r="C28" t="s">
        <v>631</v>
      </c>
    </row>
    <row r="29" spans="1:3" ht="12.75">
      <c r="A29" t="s">
        <v>632</v>
      </c>
      <c r="B29" t="s">
        <v>2192</v>
      </c>
      <c r="C29" t="s">
        <v>633</v>
      </c>
    </row>
    <row r="30" spans="1:3" ht="12.75">
      <c r="A30" t="s">
        <v>634</v>
      </c>
      <c r="B30" t="s">
        <v>2193</v>
      </c>
      <c r="C30" t="s">
        <v>635</v>
      </c>
    </row>
    <row r="31" spans="1:3" ht="12.75">
      <c r="A31" t="s">
        <v>636</v>
      </c>
      <c r="B31" t="s">
        <v>2194</v>
      </c>
      <c r="C31" t="s">
        <v>637</v>
      </c>
    </row>
    <row r="32" spans="1:3" ht="12.75">
      <c r="A32" t="s">
        <v>638</v>
      </c>
      <c r="B32" t="s">
        <v>2195</v>
      </c>
      <c r="C32" t="s">
        <v>639</v>
      </c>
    </row>
    <row r="33" spans="1:3" ht="12.75">
      <c r="A33" t="s">
        <v>640</v>
      </c>
      <c r="B33" t="s">
        <v>2196</v>
      </c>
      <c r="C33" t="s">
        <v>641</v>
      </c>
    </row>
    <row r="34" spans="1:3" ht="12.75">
      <c r="A34" t="s">
        <v>642</v>
      </c>
      <c r="B34" t="s">
        <v>2197</v>
      </c>
      <c r="C34" t="s">
        <v>643</v>
      </c>
    </row>
    <row r="35" spans="1:3" ht="12.75">
      <c r="A35" t="s">
        <v>644</v>
      </c>
      <c r="B35" t="s">
        <v>2198</v>
      </c>
      <c r="C35" t="s">
        <v>645</v>
      </c>
    </row>
    <row r="36" spans="1:3" ht="12.75">
      <c r="A36" t="s">
        <v>646</v>
      </c>
      <c r="B36" t="s">
        <v>2199</v>
      </c>
      <c r="C36" t="s">
        <v>647</v>
      </c>
    </row>
    <row r="37" spans="1:3" ht="12.75">
      <c r="A37" t="s">
        <v>648</v>
      </c>
      <c r="B37" t="s">
        <v>2200</v>
      </c>
      <c r="C37" t="s">
        <v>649</v>
      </c>
    </row>
    <row r="38" spans="1:3" ht="12.75">
      <c r="A38" t="s">
        <v>650</v>
      </c>
      <c r="B38" t="s">
        <v>2201</v>
      </c>
      <c r="C38" t="s">
        <v>651</v>
      </c>
    </row>
    <row r="39" spans="1:3" ht="12.75">
      <c r="A39" t="s">
        <v>652</v>
      </c>
      <c r="B39" t="s">
        <v>2202</v>
      </c>
      <c r="C39" t="s">
        <v>653</v>
      </c>
    </row>
    <row r="40" spans="1:3" ht="12.75">
      <c r="A40" t="s">
        <v>654</v>
      </c>
      <c r="B40" t="s">
        <v>2203</v>
      </c>
      <c r="C40" t="s">
        <v>655</v>
      </c>
    </row>
    <row r="41" spans="1:3" ht="12.75">
      <c r="A41" t="s">
        <v>656</v>
      </c>
      <c r="B41" t="s">
        <v>2204</v>
      </c>
      <c r="C41" t="s">
        <v>657</v>
      </c>
    </row>
    <row r="42" spans="1:3" ht="12.75">
      <c r="A42" t="s">
        <v>658</v>
      </c>
      <c r="B42" t="s">
        <v>2213</v>
      </c>
      <c r="C42" t="s">
        <v>659</v>
      </c>
    </row>
    <row r="43" spans="1:3" ht="12.75">
      <c r="A43" t="s">
        <v>660</v>
      </c>
      <c r="B43" t="s">
        <v>2205</v>
      </c>
      <c r="C43" t="s">
        <v>661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2" width="84.140625" style="0" customWidth="1"/>
    <col min="3" max="3" width="68.140625" style="0" customWidth="1"/>
  </cols>
  <sheetData>
    <row r="1" spans="1:3" ht="12.75">
      <c r="A1" s="1" t="s">
        <v>663</v>
      </c>
      <c r="B1" s="1" t="s">
        <v>662</v>
      </c>
      <c r="C1" s="1" t="s">
        <v>2214</v>
      </c>
    </row>
    <row r="2" spans="1:3" ht="12.75">
      <c r="A2" t="s">
        <v>3440</v>
      </c>
      <c r="B2" t="s">
        <v>3439</v>
      </c>
      <c r="C2" t="s">
        <v>787</v>
      </c>
    </row>
    <row r="3" spans="1:3" ht="12.75">
      <c r="A3" t="s">
        <v>2215</v>
      </c>
      <c r="B3" t="s">
        <v>788</v>
      </c>
      <c r="C3" t="s">
        <v>789</v>
      </c>
    </row>
    <row r="4" spans="1:3" ht="12.75">
      <c r="A4" t="s">
        <v>2218</v>
      </c>
      <c r="B4" t="s">
        <v>2217</v>
      </c>
      <c r="C4" t="s">
        <v>790</v>
      </c>
    </row>
    <row r="5" spans="1:3" ht="12.75">
      <c r="A5" t="s">
        <v>2220</v>
      </c>
      <c r="B5" t="s">
        <v>2219</v>
      </c>
      <c r="C5" t="s">
        <v>791</v>
      </c>
    </row>
    <row r="6" spans="1:3" ht="12.75">
      <c r="A6" t="s">
        <v>2222</v>
      </c>
      <c r="B6" t="s">
        <v>2221</v>
      </c>
      <c r="C6" t="s">
        <v>792</v>
      </c>
    </row>
    <row r="7" spans="1:3" ht="12.75">
      <c r="A7" t="s">
        <v>3474</v>
      </c>
      <c r="B7" t="s">
        <v>3473</v>
      </c>
      <c r="C7" t="s">
        <v>3475</v>
      </c>
    </row>
    <row r="8" spans="1:3" ht="12.75">
      <c r="A8" t="s">
        <v>3481</v>
      </c>
      <c r="B8" t="s">
        <v>3480</v>
      </c>
      <c r="C8" t="s">
        <v>3482</v>
      </c>
    </row>
    <row r="9" spans="1:3" ht="12.75">
      <c r="A9" t="s">
        <v>3484</v>
      </c>
      <c r="B9" t="s">
        <v>3483</v>
      </c>
      <c r="C9" t="s">
        <v>793</v>
      </c>
    </row>
    <row r="10" spans="1:3" ht="12.75">
      <c r="A10" t="s">
        <v>3486</v>
      </c>
      <c r="B10" t="s">
        <v>3485</v>
      </c>
      <c r="C10" t="s">
        <v>794</v>
      </c>
    </row>
    <row r="11" spans="1:3" ht="12.75">
      <c r="A11" t="s">
        <v>3488</v>
      </c>
      <c r="B11" t="s">
        <v>3487</v>
      </c>
      <c r="C11" t="s">
        <v>795</v>
      </c>
    </row>
    <row r="12" spans="1:3" ht="12.75">
      <c r="A12" t="s">
        <v>3492</v>
      </c>
      <c r="B12" t="s">
        <v>3491</v>
      </c>
      <c r="C12" t="s">
        <v>796</v>
      </c>
    </row>
    <row r="13" spans="1:3" ht="12.75">
      <c r="A13" t="s">
        <v>3524</v>
      </c>
      <c r="B13" t="s">
        <v>3523</v>
      </c>
      <c r="C13" t="s">
        <v>797</v>
      </c>
    </row>
    <row r="14" spans="1:3" ht="12.75">
      <c r="A14" t="s">
        <v>3526</v>
      </c>
      <c r="B14" t="s">
        <v>3525</v>
      </c>
      <c r="C14" t="s">
        <v>798</v>
      </c>
    </row>
    <row r="15" spans="1:3" ht="12.75">
      <c r="A15" t="s">
        <v>3494</v>
      </c>
      <c r="B15" t="s">
        <v>3493</v>
      </c>
      <c r="C15" t="s">
        <v>799</v>
      </c>
    </row>
    <row r="16" spans="1:3" ht="12.75">
      <c r="A16" t="s">
        <v>3496</v>
      </c>
      <c r="B16" t="s">
        <v>3495</v>
      </c>
      <c r="C16" t="s">
        <v>800</v>
      </c>
    </row>
    <row r="17" spans="1:3" ht="12.75">
      <c r="A17" t="s">
        <v>3498</v>
      </c>
      <c r="B17" t="s">
        <v>3497</v>
      </c>
      <c r="C17" t="s">
        <v>801</v>
      </c>
    </row>
    <row r="18" spans="1:3" ht="12.75">
      <c r="A18" t="s">
        <v>3472</v>
      </c>
      <c r="B18" t="s">
        <v>3471</v>
      </c>
      <c r="C18" t="s">
        <v>802</v>
      </c>
    </row>
    <row r="19" spans="1:3" ht="12.75">
      <c r="A19" t="s">
        <v>3490</v>
      </c>
      <c r="B19" t="s">
        <v>3489</v>
      </c>
      <c r="C19" t="s">
        <v>803</v>
      </c>
    </row>
    <row r="20" spans="1:3" ht="12.75">
      <c r="A20" t="s">
        <v>3512</v>
      </c>
      <c r="B20" t="s">
        <v>3511</v>
      </c>
      <c r="C20" t="s">
        <v>3513</v>
      </c>
    </row>
    <row r="21" spans="1:3" ht="12.75">
      <c r="A21" t="s">
        <v>3477</v>
      </c>
      <c r="B21" t="s">
        <v>3476</v>
      </c>
      <c r="C21" t="s">
        <v>804</v>
      </c>
    </row>
    <row r="22" spans="1:3" ht="12.75">
      <c r="A22" t="s">
        <v>3504</v>
      </c>
      <c r="B22" t="s">
        <v>3503</v>
      </c>
      <c r="C22" t="s">
        <v>3505</v>
      </c>
    </row>
    <row r="23" spans="1:3" ht="12.75">
      <c r="A23" t="s">
        <v>3507</v>
      </c>
      <c r="B23" t="s">
        <v>3506</v>
      </c>
      <c r="C23" t="s">
        <v>3508</v>
      </c>
    </row>
    <row r="24" spans="1:3" ht="12.75">
      <c r="A24" t="s">
        <v>3521</v>
      </c>
      <c r="B24" t="s">
        <v>3520</v>
      </c>
      <c r="C24" t="s">
        <v>3522</v>
      </c>
    </row>
    <row r="25" spans="1:3" ht="12.75">
      <c r="A25" t="s">
        <v>3510</v>
      </c>
      <c r="B25" t="s">
        <v>3509</v>
      </c>
      <c r="C25" t="s">
        <v>805</v>
      </c>
    </row>
    <row r="26" spans="1:3" ht="12.75">
      <c r="A26" t="s">
        <v>3515</v>
      </c>
      <c r="B26" t="s">
        <v>3514</v>
      </c>
      <c r="C26" t="s">
        <v>806</v>
      </c>
    </row>
    <row r="27" spans="1:3" ht="12.75">
      <c r="A27" t="s">
        <v>3517</v>
      </c>
      <c r="B27" t="s">
        <v>3516</v>
      </c>
      <c r="C27" t="s">
        <v>807</v>
      </c>
    </row>
    <row r="28" spans="1:3" ht="12.75">
      <c r="A28" t="s">
        <v>3502</v>
      </c>
      <c r="B28" t="s">
        <v>3501</v>
      </c>
      <c r="C28" t="s">
        <v>808</v>
      </c>
    </row>
    <row r="29" spans="1:3" ht="12.75">
      <c r="A29" t="s">
        <v>3479</v>
      </c>
      <c r="B29" t="s">
        <v>3478</v>
      </c>
      <c r="C29" t="s">
        <v>809</v>
      </c>
    </row>
    <row r="30" spans="1:3" ht="12.75">
      <c r="A30" t="s">
        <v>3528</v>
      </c>
      <c r="B30" t="s">
        <v>3527</v>
      </c>
      <c r="C30" t="s">
        <v>810</v>
      </c>
    </row>
    <row r="31" spans="1:3" ht="12.75">
      <c r="A31" t="s">
        <v>3561</v>
      </c>
      <c r="B31" t="s">
        <v>3560</v>
      </c>
      <c r="C31" t="s">
        <v>3562</v>
      </c>
    </row>
    <row r="32" spans="1:3" ht="12.75">
      <c r="A32" t="s">
        <v>3547</v>
      </c>
      <c r="B32" t="s">
        <v>3546</v>
      </c>
      <c r="C32" t="s">
        <v>811</v>
      </c>
    </row>
    <row r="33" spans="1:3" ht="12.75">
      <c r="A33" t="s">
        <v>3553</v>
      </c>
      <c r="B33" t="s">
        <v>3552</v>
      </c>
      <c r="C33" t="s">
        <v>812</v>
      </c>
    </row>
    <row r="34" spans="1:3" ht="12.75">
      <c r="A34" t="s">
        <v>3557</v>
      </c>
      <c r="B34" t="s">
        <v>3556</v>
      </c>
      <c r="C34" t="s">
        <v>813</v>
      </c>
    </row>
    <row r="35" spans="1:3" ht="12.75">
      <c r="A35" t="s">
        <v>3559</v>
      </c>
      <c r="B35" t="s">
        <v>3558</v>
      </c>
      <c r="C35" t="s">
        <v>814</v>
      </c>
    </row>
    <row r="36" spans="1:3" ht="12.75">
      <c r="A36" t="s">
        <v>3519</v>
      </c>
      <c r="B36" t="s">
        <v>3518</v>
      </c>
      <c r="C36" t="s">
        <v>815</v>
      </c>
    </row>
    <row r="37" spans="1:3" ht="12.75">
      <c r="A37" t="s">
        <v>3530</v>
      </c>
      <c r="B37" t="s">
        <v>3529</v>
      </c>
      <c r="C37" t="s">
        <v>3531</v>
      </c>
    </row>
    <row r="38" spans="1:3" ht="12.75">
      <c r="A38" t="s">
        <v>3533</v>
      </c>
      <c r="B38" t="s">
        <v>3532</v>
      </c>
      <c r="C38" t="s">
        <v>816</v>
      </c>
    </row>
    <row r="39" spans="1:3" ht="12.75">
      <c r="A39" t="s">
        <v>3539</v>
      </c>
      <c r="B39" t="s">
        <v>3538</v>
      </c>
      <c r="C39" t="s">
        <v>817</v>
      </c>
    </row>
    <row r="40" spans="1:3" ht="12.75">
      <c r="A40" t="s">
        <v>3541</v>
      </c>
      <c r="B40" t="s">
        <v>3540</v>
      </c>
      <c r="C40" t="s">
        <v>3542</v>
      </c>
    </row>
    <row r="41" spans="1:3" ht="12.75">
      <c r="A41" t="s">
        <v>3544</v>
      </c>
      <c r="B41" t="s">
        <v>3543</v>
      </c>
      <c r="C41" t="s">
        <v>3545</v>
      </c>
    </row>
    <row r="42" spans="1:3" ht="12.75">
      <c r="A42" t="s">
        <v>3555</v>
      </c>
      <c r="B42" t="s">
        <v>3554</v>
      </c>
      <c r="C42" t="s">
        <v>818</v>
      </c>
    </row>
    <row r="43" spans="1:3" ht="12.75">
      <c r="A43" t="s">
        <v>2907</v>
      </c>
      <c r="B43" t="s">
        <v>2906</v>
      </c>
      <c r="C43" t="s">
        <v>2908</v>
      </c>
    </row>
    <row r="44" spans="1:3" ht="12.75">
      <c r="A44" t="s">
        <v>2910</v>
      </c>
      <c r="B44" t="s">
        <v>2909</v>
      </c>
      <c r="C44" t="s">
        <v>2911</v>
      </c>
    </row>
    <row r="45" spans="1:3" ht="12.75">
      <c r="A45" t="s">
        <v>2913</v>
      </c>
      <c r="B45" t="s">
        <v>2912</v>
      </c>
      <c r="C45" t="s">
        <v>2914</v>
      </c>
    </row>
    <row r="46" spans="1:3" ht="12.75">
      <c r="A46" t="s">
        <v>2916</v>
      </c>
      <c r="B46" t="s">
        <v>2915</v>
      </c>
      <c r="C46" t="s">
        <v>2917</v>
      </c>
    </row>
    <row r="47" spans="1:3" ht="12.75">
      <c r="A47" t="s">
        <v>2927</v>
      </c>
      <c r="B47" t="s">
        <v>2926</v>
      </c>
      <c r="C47" t="s">
        <v>2928</v>
      </c>
    </row>
    <row r="48" spans="1:3" ht="12.75">
      <c r="A48" t="s">
        <v>2933</v>
      </c>
      <c r="B48" t="s">
        <v>2932</v>
      </c>
      <c r="C48" t="s">
        <v>2934</v>
      </c>
    </row>
    <row r="49" spans="1:3" ht="12.75">
      <c r="A49" t="s">
        <v>2919</v>
      </c>
      <c r="B49" t="s">
        <v>2918</v>
      </c>
      <c r="C49" t="s">
        <v>2920</v>
      </c>
    </row>
    <row r="50" spans="1:3" ht="12.75">
      <c r="A50" t="s">
        <v>2939</v>
      </c>
      <c r="B50" t="s">
        <v>2938</v>
      </c>
      <c r="C50" t="s">
        <v>2940</v>
      </c>
    </row>
    <row r="51" spans="1:3" ht="12.75">
      <c r="A51" t="s">
        <v>2922</v>
      </c>
      <c r="B51" t="s">
        <v>2921</v>
      </c>
      <c r="C51" t="s">
        <v>819</v>
      </c>
    </row>
    <row r="52" spans="1:3" ht="12.75">
      <c r="A52" t="s">
        <v>2936</v>
      </c>
      <c r="B52" t="s">
        <v>2935</v>
      </c>
      <c r="C52" t="s">
        <v>2937</v>
      </c>
    </row>
    <row r="53" spans="1:3" ht="12.75">
      <c r="A53" t="s">
        <v>3500</v>
      </c>
      <c r="B53" t="s">
        <v>3499</v>
      </c>
      <c r="C53" t="s">
        <v>820</v>
      </c>
    </row>
    <row r="54" spans="1:3" ht="12.75">
      <c r="A54" t="s">
        <v>3551</v>
      </c>
      <c r="B54" t="s">
        <v>3550</v>
      </c>
      <c r="C54" t="s">
        <v>821</v>
      </c>
    </row>
    <row r="55" spans="1:3" ht="12.75">
      <c r="A55" t="s">
        <v>3537</v>
      </c>
      <c r="B55" t="s">
        <v>3536</v>
      </c>
      <c r="C55" t="s">
        <v>822</v>
      </c>
    </row>
    <row r="56" spans="1:3" ht="12.75">
      <c r="A56" t="s">
        <v>3647</v>
      </c>
      <c r="B56" t="s">
        <v>3646</v>
      </c>
      <c r="C56" t="s">
        <v>3648</v>
      </c>
    </row>
    <row r="57" spans="1:3" ht="12.75">
      <c r="A57" t="s">
        <v>3650</v>
      </c>
      <c r="B57" t="s">
        <v>3649</v>
      </c>
      <c r="C57" t="s">
        <v>3651</v>
      </c>
    </row>
    <row r="58" spans="1:3" ht="12.75">
      <c r="A58" t="s">
        <v>3659</v>
      </c>
      <c r="B58" t="s">
        <v>3658</v>
      </c>
      <c r="C58" t="s">
        <v>3660</v>
      </c>
    </row>
    <row r="59" spans="1:3" ht="12.75">
      <c r="A59" t="s">
        <v>3662</v>
      </c>
      <c r="B59" t="s">
        <v>3661</v>
      </c>
      <c r="C59" t="s">
        <v>3663</v>
      </c>
    </row>
    <row r="60" spans="1:3" ht="12.75">
      <c r="A60" t="s">
        <v>3656</v>
      </c>
      <c r="B60" t="s">
        <v>3655</v>
      </c>
      <c r="C60" t="s">
        <v>3657</v>
      </c>
    </row>
    <row r="61" spans="1:3" ht="12.75">
      <c r="A61" t="s">
        <v>3665</v>
      </c>
      <c r="B61" t="s">
        <v>3664</v>
      </c>
      <c r="C61" t="s">
        <v>823</v>
      </c>
    </row>
    <row r="62" spans="1:3" ht="12.75">
      <c r="A62" t="s">
        <v>3667</v>
      </c>
      <c r="B62" t="s">
        <v>3666</v>
      </c>
      <c r="C62" t="s">
        <v>3668</v>
      </c>
    </row>
    <row r="63" spans="1:3" ht="12.75">
      <c r="A63" t="s">
        <v>3670</v>
      </c>
      <c r="B63" t="s">
        <v>3669</v>
      </c>
      <c r="C63" t="s">
        <v>3671</v>
      </c>
    </row>
    <row r="64" spans="1:3" ht="12.75">
      <c r="A64" t="s">
        <v>3673</v>
      </c>
      <c r="B64" t="s">
        <v>3672</v>
      </c>
      <c r="C64" t="s">
        <v>3674</v>
      </c>
    </row>
    <row r="65" spans="1:3" ht="12.75">
      <c r="A65" t="s">
        <v>3436</v>
      </c>
      <c r="B65" t="s">
        <v>3435</v>
      </c>
      <c r="C65" t="s">
        <v>824</v>
      </c>
    </row>
    <row r="66" spans="1:3" ht="12.75">
      <c r="A66" t="s">
        <v>3461</v>
      </c>
      <c r="B66" t="s">
        <v>3460</v>
      </c>
      <c r="C66" t="s">
        <v>825</v>
      </c>
    </row>
    <row r="67" spans="1:3" ht="12.75">
      <c r="A67" t="s">
        <v>3442</v>
      </c>
      <c r="B67" t="s">
        <v>3441</v>
      </c>
      <c r="C67" t="s">
        <v>3443</v>
      </c>
    </row>
    <row r="68" spans="1:3" ht="12.75">
      <c r="A68" t="s">
        <v>3457</v>
      </c>
      <c r="B68" t="s">
        <v>3456</v>
      </c>
      <c r="C68" t="s">
        <v>826</v>
      </c>
    </row>
    <row r="69" spans="1:3" ht="12.75">
      <c r="A69" t="s">
        <v>3463</v>
      </c>
      <c r="B69" t="s">
        <v>3462</v>
      </c>
      <c r="C69" t="s">
        <v>827</v>
      </c>
    </row>
    <row r="70" spans="1:3" ht="12.75">
      <c r="A70" t="s">
        <v>3447</v>
      </c>
      <c r="B70" t="s">
        <v>3446</v>
      </c>
      <c r="C70" t="s">
        <v>828</v>
      </c>
    </row>
    <row r="71" spans="1:3" ht="12.75">
      <c r="A71" t="s">
        <v>3449</v>
      </c>
      <c r="B71" t="s">
        <v>3448</v>
      </c>
      <c r="C71" t="s">
        <v>829</v>
      </c>
    </row>
    <row r="72" spans="1:3" ht="12.75">
      <c r="A72" t="s">
        <v>3653</v>
      </c>
      <c r="B72" t="s">
        <v>3652</v>
      </c>
      <c r="C72" t="s">
        <v>3654</v>
      </c>
    </row>
    <row r="73" spans="1:3" ht="12.75">
      <c r="A73" t="s">
        <v>3549</v>
      </c>
      <c r="B73" t="s">
        <v>3548</v>
      </c>
      <c r="C73" t="s">
        <v>830</v>
      </c>
    </row>
    <row r="74" spans="1:3" ht="12.75">
      <c r="A74" t="s">
        <v>3564</v>
      </c>
      <c r="B74" t="s">
        <v>3563</v>
      </c>
      <c r="C74" t="s">
        <v>831</v>
      </c>
    </row>
    <row r="75" spans="1:3" ht="12.75">
      <c r="A75" t="s">
        <v>3714</v>
      </c>
      <c r="B75" t="s">
        <v>3713</v>
      </c>
      <c r="C75" t="s">
        <v>3715</v>
      </c>
    </row>
    <row r="76" spans="1:3" ht="12.75">
      <c r="A76" t="s">
        <v>3747</v>
      </c>
      <c r="B76" t="s">
        <v>3746</v>
      </c>
      <c r="C76" t="s">
        <v>3748</v>
      </c>
    </row>
    <row r="77" spans="1:3" ht="12.75">
      <c r="A77" t="s">
        <v>3465</v>
      </c>
      <c r="B77" t="s">
        <v>3464</v>
      </c>
      <c r="C77" t="s">
        <v>832</v>
      </c>
    </row>
    <row r="78" spans="1:3" ht="12.75">
      <c r="A78" t="s">
        <v>3697</v>
      </c>
      <c r="B78" t="s">
        <v>3696</v>
      </c>
      <c r="C78" t="s">
        <v>3698</v>
      </c>
    </row>
    <row r="79" spans="1:3" ht="12.75">
      <c r="A79" t="s">
        <v>3694</v>
      </c>
      <c r="B79" t="s">
        <v>3693</v>
      </c>
      <c r="C79" t="s">
        <v>3695</v>
      </c>
    </row>
    <row r="80" spans="1:3" ht="12.75">
      <c r="A80" t="s">
        <v>3703</v>
      </c>
      <c r="B80" t="s">
        <v>3702</v>
      </c>
      <c r="C80" t="s">
        <v>3704</v>
      </c>
    </row>
    <row r="81" spans="1:3" ht="12.75">
      <c r="A81" t="s">
        <v>2230</v>
      </c>
      <c r="B81" t="s">
        <v>2229</v>
      </c>
      <c r="C81" t="s">
        <v>833</v>
      </c>
    </row>
    <row r="82" spans="1:3" ht="12.75">
      <c r="A82" t="s">
        <v>3434</v>
      </c>
      <c r="B82" t="s">
        <v>3433</v>
      </c>
      <c r="C82" t="s">
        <v>834</v>
      </c>
    </row>
    <row r="83" spans="1:3" ht="12.75">
      <c r="A83" t="s">
        <v>4204</v>
      </c>
      <c r="B83" t="s">
        <v>4203</v>
      </c>
      <c r="C83" t="s">
        <v>4205</v>
      </c>
    </row>
    <row r="84" spans="1:3" ht="12.75">
      <c r="A84" t="s">
        <v>4207</v>
      </c>
      <c r="B84" t="s">
        <v>4206</v>
      </c>
      <c r="C84" t="s">
        <v>4208</v>
      </c>
    </row>
    <row r="85" spans="1:3" ht="12.75">
      <c r="A85" t="s">
        <v>4210</v>
      </c>
      <c r="B85" t="s">
        <v>4209</v>
      </c>
      <c r="C85" t="s">
        <v>4211</v>
      </c>
    </row>
    <row r="86" spans="1:3" ht="12.75">
      <c r="A86" t="s">
        <v>2901</v>
      </c>
      <c r="B86" t="s">
        <v>2900</v>
      </c>
      <c r="C86" t="s">
        <v>2902</v>
      </c>
    </row>
    <row r="87" spans="1:3" ht="12.75">
      <c r="A87" t="s">
        <v>2942</v>
      </c>
      <c r="B87" t="s">
        <v>2941</v>
      </c>
      <c r="C87" t="s">
        <v>2943</v>
      </c>
    </row>
    <row r="88" spans="1:3" ht="12.75">
      <c r="A88" t="s">
        <v>2232</v>
      </c>
      <c r="B88" t="s">
        <v>2231</v>
      </c>
      <c r="C88" t="s">
        <v>2233</v>
      </c>
    </row>
    <row r="89" spans="1:3" ht="12.75">
      <c r="A89" t="s">
        <v>2235</v>
      </c>
      <c r="B89" t="s">
        <v>2234</v>
      </c>
      <c r="C89" t="s">
        <v>835</v>
      </c>
    </row>
    <row r="90" spans="1:3" ht="12.75">
      <c r="A90" t="s">
        <v>2226</v>
      </c>
      <c r="B90" t="s">
        <v>2225</v>
      </c>
      <c r="C90" t="s">
        <v>836</v>
      </c>
    </row>
    <row r="91" spans="1:3" ht="12.75">
      <c r="A91" t="s">
        <v>2228</v>
      </c>
      <c r="B91" t="s">
        <v>2227</v>
      </c>
      <c r="C91" t="s">
        <v>837</v>
      </c>
    </row>
    <row r="92" spans="1:3" ht="12.75">
      <c r="A92" t="s">
        <v>3467</v>
      </c>
      <c r="B92" t="s">
        <v>3466</v>
      </c>
      <c r="C92" t="s">
        <v>838</v>
      </c>
    </row>
    <row r="93" spans="1:3" ht="12.75">
      <c r="A93" t="s">
        <v>4649</v>
      </c>
      <c r="B93" t="s">
        <v>4648</v>
      </c>
      <c r="C93" t="s">
        <v>839</v>
      </c>
    </row>
    <row r="94" spans="1:3" ht="12.75">
      <c r="A94" t="s">
        <v>3459</v>
      </c>
      <c r="B94" t="s">
        <v>3458</v>
      </c>
      <c r="C94" t="s">
        <v>840</v>
      </c>
    </row>
    <row r="95" spans="1:3" ht="12.75">
      <c r="A95" t="s">
        <v>3571</v>
      </c>
      <c r="B95" t="s">
        <v>3570</v>
      </c>
      <c r="C95" t="s">
        <v>841</v>
      </c>
    </row>
    <row r="96" spans="1:3" ht="12.75">
      <c r="A96" t="s">
        <v>3569</v>
      </c>
      <c r="B96" t="s">
        <v>3568</v>
      </c>
      <c r="C96" t="s">
        <v>842</v>
      </c>
    </row>
    <row r="97" spans="1:3" ht="12.75">
      <c r="A97" t="s">
        <v>3430</v>
      </c>
      <c r="B97" t="s">
        <v>3429</v>
      </c>
      <c r="C97" t="s">
        <v>843</v>
      </c>
    </row>
    <row r="98" spans="1:3" ht="12.75">
      <c r="A98" t="s">
        <v>4651</v>
      </c>
      <c r="B98" t="s">
        <v>4650</v>
      </c>
      <c r="C98" t="s">
        <v>844</v>
      </c>
    </row>
    <row r="99" spans="1:3" ht="12.75">
      <c r="A99" t="s">
        <v>4653</v>
      </c>
      <c r="B99" t="s">
        <v>4652</v>
      </c>
      <c r="C99" t="s">
        <v>845</v>
      </c>
    </row>
    <row r="100" spans="1:3" ht="12.75">
      <c r="A100" t="s">
        <v>4213</v>
      </c>
      <c r="B100" t="s">
        <v>4212</v>
      </c>
      <c r="C100" t="s">
        <v>4214</v>
      </c>
    </row>
    <row r="101" spans="1:3" ht="12.75">
      <c r="A101" t="s">
        <v>2948</v>
      </c>
      <c r="B101" t="s">
        <v>2947</v>
      </c>
      <c r="C101" t="s">
        <v>2949</v>
      </c>
    </row>
    <row r="102" spans="1:3" ht="12.75">
      <c r="A102" t="s">
        <v>2924</v>
      </c>
      <c r="B102" t="s">
        <v>2923</v>
      </c>
      <c r="C102" t="s">
        <v>2925</v>
      </c>
    </row>
    <row r="103" spans="1:3" ht="12.75">
      <c r="A103" t="s">
        <v>3535</v>
      </c>
      <c r="B103" t="s">
        <v>3534</v>
      </c>
      <c r="C103" t="s">
        <v>846</v>
      </c>
    </row>
    <row r="104" spans="1:3" ht="12.75">
      <c r="A104" t="s">
        <v>2216</v>
      </c>
      <c r="B104" t="s">
        <v>847</v>
      </c>
      <c r="C104" t="s">
        <v>848</v>
      </c>
    </row>
    <row r="105" spans="1:3" ht="12.75">
      <c r="A105" t="s">
        <v>3566</v>
      </c>
      <c r="B105" t="s">
        <v>3565</v>
      </c>
      <c r="C105" t="s">
        <v>3567</v>
      </c>
    </row>
    <row r="106" spans="1:3" ht="12.75">
      <c r="A106" t="s">
        <v>2904</v>
      </c>
      <c r="B106" t="s">
        <v>2903</v>
      </c>
      <c r="C106" t="s">
        <v>2905</v>
      </c>
    </row>
    <row r="107" spans="1:3" ht="12.75">
      <c r="A107" t="s">
        <v>3644</v>
      </c>
      <c r="B107" t="s">
        <v>3643</v>
      </c>
      <c r="C107" t="s">
        <v>3645</v>
      </c>
    </row>
    <row r="108" spans="1:3" ht="12.75">
      <c r="A108" t="s">
        <v>2951</v>
      </c>
      <c r="B108" t="s">
        <v>2950</v>
      </c>
      <c r="C108" t="s">
        <v>2952</v>
      </c>
    </row>
    <row r="109" spans="1:3" ht="12.75">
      <c r="A109" t="s">
        <v>2945</v>
      </c>
      <c r="B109" t="s">
        <v>2944</v>
      </c>
      <c r="C109" t="s">
        <v>2946</v>
      </c>
    </row>
    <row r="110" spans="1:3" ht="12.75">
      <c r="A110" t="s">
        <v>2954</v>
      </c>
      <c r="B110" t="s">
        <v>2953</v>
      </c>
      <c r="C110" t="s">
        <v>2955</v>
      </c>
    </row>
    <row r="111" spans="1:3" ht="12.75">
      <c r="A111" t="s">
        <v>3676</v>
      </c>
      <c r="B111" t="s">
        <v>3675</v>
      </c>
      <c r="C111" t="s">
        <v>3677</v>
      </c>
    </row>
    <row r="112" spans="1:3" ht="12.75">
      <c r="A112" t="s">
        <v>3685</v>
      </c>
      <c r="B112" t="s">
        <v>3684</v>
      </c>
      <c r="C112" t="s">
        <v>3686</v>
      </c>
    </row>
    <row r="113" spans="1:3" ht="12.75">
      <c r="A113" t="s">
        <v>3679</v>
      </c>
      <c r="B113" t="s">
        <v>3678</v>
      </c>
      <c r="C113" t="s">
        <v>3680</v>
      </c>
    </row>
    <row r="114" spans="1:3" ht="12.75">
      <c r="A114" t="s">
        <v>3688</v>
      </c>
      <c r="B114" t="s">
        <v>3687</v>
      </c>
      <c r="C114" t="s">
        <v>3689</v>
      </c>
    </row>
    <row r="115" spans="1:3" ht="12.75">
      <c r="A115" t="s">
        <v>4201</v>
      </c>
      <c r="B115" t="s">
        <v>4200</v>
      </c>
      <c r="C115" t="s">
        <v>4202</v>
      </c>
    </row>
    <row r="116" spans="1:3" ht="12.75">
      <c r="A116" t="s">
        <v>3741</v>
      </c>
      <c r="B116" t="s">
        <v>3740</v>
      </c>
      <c r="C116" t="s">
        <v>3742</v>
      </c>
    </row>
    <row r="117" spans="1:3" ht="12.75">
      <c r="A117" t="s">
        <v>3732</v>
      </c>
      <c r="B117" t="s">
        <v>3731</v>
      </c>
      <c r="C117" t="s">
        <v>3733</v>
      </c>
    </row>
    <row r="118" spans="1:3" ht="12.75">
      <c r="A118" t="s">
        <v>3711</v>
      </c>
      <c r="B118" t="s">
        <v>3710</v>
      </c>
      <c r="C118" t="s">
        <v>3712</v>
      </c>
    </row>
    <row r="119" spans="1:3" ht="12.75">
      <c r="A119" t="s">
        <v>3706</v>
      </c>
      <c r="B119" t="s">
        <v>3705</v>
      </c>
      <c r="C119" t="s">
        <v>3707</v>
      </c>
    </row>
    <row r="120" spans="1:3" ht="12.75">
      <c r="A120" t="s">
        <v>3717</v>
      </c>
      <c r="B120" t="s">
        <v>3716</v>
      </c>
      <c r="C120" t="s">
        <v>3718</v>
      </c>
    </row>
    <row r="121" spans="1:3" ht="12.75">
      <c r="A121" t="s">
        <v>3720</v>
      </c>
      <c r="B121" t="s">
        <v>3719</v>
      </c>
      <c r="C121" t="s">
        <v>3721</v>
      </c>
    </row>
    <row r="122" spans="1:3" ht="12.75">
      <c r="A122" t="s">
        <v>3726</v>
      </c>
      <c r="B122" t="s">
        <v>3725</v>
      </c>
      <c r="C122" t="s">
        <v>3727</v>
      </c>
    </row>
    <row r="123" spans="1:3" ht="12.75">
      <c r="A123" t="s">
        <v>3709</v>
      </c>
      <c r="B123" t="s">
        <v>3708</v>
      </c>
      <c r="C123" t="s">
        <v>849</v>
      </c>
    </row>
    <row r="124" spans="1:3" ht="12.75">
      <c r="A124" t="s">
        <v>3738</v>
      </c>
      <c r="B124" t="s">
        <v>3737</v>
      </c>
      <c r="C124" t="s">
        <v>3739</v>
      </c>
    </row>
    <row r="125" spans="1:3" ht="12.75">
      <c r="A125" t="s">
        <v>3744</v>
      </c>
      <c r="B125" t="s">
        <v>3743</v>
      </c>
      <c r="C125" t="s">
        <v>3745</v>
      </c>
    </row>
    <row r="126" spans="1:3" ht="12.75">
      <c r="A126" t="s">
        <v>3750</v>
      </c>
      <c r="B126" t="s">
        <v>3749</v>
      </c>
      <c r="C126" t="s">
        <v>3751</v>
      </c>
    </row>
    <row r="127" spans="1:3" ht="12.75">
      <c r="A127" t="s">
        <v>3729</v>
      </c>
      <c r="B127" t="s">
        <v>3728</v>
      </c>
      <c r="C127" t="s">
        <v>3730</v>
      </c>
    </row>
    <row r="128" spans="1:3" ht="12.75">
      <c r="A128" t="s">
        <v>3735</v>
      </c>
      <c r="B128" t="s">
        <v>3734</v>
      </c>
      <c r="C128" t="s">
        <v>3736</v>
      </c>
    </row>
    <row r="129" spans="1:3" ht="12.75">
      <c r="A129" t="s">
        <v>3753</v>
      </c>
      <c r="B129" t="s">
        <v>3752</v>
      </c>
      <c r="C129" t="s">
        <v>3754</v>
      </c>
    </row>
    <row r="130" spans="1:3" ht="12.75">
      <c r="A130" t="s">
        <v>3438</v>
      </c>
      <c r="B130" t="s">
        <v>3437</v>
      </c>
      <c r="C130" t="s">
        <v>850</v>
      </c>
    </row>
    <row r="131" spans="1:3" ht="12.75">
      <c r="A131" t="s">
        <v>3451</v>
      </c>
      <c r="B131" t="s">
        <v>3450</v>
      </c>
      <c r="C131" t="s">
        <v>851</v>
      </c>
    </row>
    <row r="132" spans="1:3" ht="12.75">
      <c r="A132" t="s">
        <v>3432</v>
      </c>
      <c r="B132" t="s">
        <v>3431</v>
      </c>
      <c r="C132" t="s">
        <v>852</v>
      </c>
    </row>
    <row r="133" spans="1:3" ht="12.75">
      <c r="A133" t="s">
        <v>3445</v>
      </c>
      <c r="B133" t="s">
        <v>3444</v>
      </c>
      <c r="C133" t="s">
        <v>853</v>
      </c>
    </row>
    <row r="134" spans="1:3" ht="12.75">
      <c r="A134" t="s">
        <v>3455</v>
      </c>
      <c r="B134" t="s">
        <v>3454</v>
      </c>
      <c r="C134" t="s">
        <v>854</v>
      </c>
    </row>
    <row r="135" spans="1:3" ht="12.75">
      <c r="A135" t="s">
        <v>3453</v>
      </c>
      <c r="B135" t="s">
        <v>3452</v>
      </c>
      <c r="C135" t="s">
        <v>855</v>
      </c>
    </row>
    <row r="136" spans="1:3" ht="12.75">
      <c r="A136" t="s">
        <v>3723</v>
      </c>
      <c r="B136" t="s">
        <v>3722</v>
      </c>
      <c r="C136" t="s">
        <v>3724</v>
      </c>
    </row>
    <row r="137" spans="1:3" ht="12.75">
      <c r="A137" t="s">
        <v>3469</v>
      </c>
      <c r="B137" t="s">
        <v>3468</v>
      </c>
      <c r="C137" t="s">
        <v>3470</v>
      </c>
    </row>
    <row r="138" spans="1:3" ht="12.75">
      <c r="A138" t="s">
        <v>2224</v>
      </c>
      <c r="B138" t="s">
        <v>2223</v>
      </c>
      <c r="C138" t="s">
        <v>856</v>
      </c>
    </row>
    <row r="139" spans="1:3" ht="12.75">
      <c r="A139" t="s">
        <v>3638</v>
      </c>
      <c r="B139" t="s">
        <v>3637</v>
      </c>
      <c r="C139" t="s">
        <v>3639</v>
      </c>
    </row>
    <row r="140" spans="1:3" ht="12.75">
      <c r="A140" t="s">
        <v>4216</v>
      </c>
      <c r="B140" t="s">
        <v>4215</v>
      </c>
      <c r="C140" t="s">
        <v>2890</v>
      </c>
    </row>
    <row r="141" spans="1:3" ht="12.75">
      <c r="A141" t="s">
        <v>3682</v>
      </c>
      <c r="B141" t="s">
        <v>3681</v>
      </c>
      <c r="C141" t="s">
        <v>3683</v>
      </c>
    </row>
    <row r="142" spans="1:3" ht="12.75">
      <c r="A142" t="s">
        <v>3641</v>
      </c>
      <c r="B142" t="s">
        <v>3640</v>
      </c>
      <c r="C142" t="s">
        <v>3642</v>
      </c>
    </row>
    <row r="143" spans="1:3" ht="12.75">
      <c r="A143" t="s">
        <v>3691</v>
      </c>
      <c r="B143" t="s">
        <v>3690</v>
      </c>
      <c r="C143" t="s">
        <v>3692</v>
      </c>
    </row>
    <row r="144" spans="1:3" ht="12.75">
      <c r="A144" t="s">
        <v>2892</v>
      </c>
      <c r="B144" t="s">
        <v>2891</v>
      </c>
      <c r="C144" t="s">
        <v>2893</v>
      </c>
    </row>
    <row r="145" spans="1:3" ht="12.75">
      <c r="A145" t="s">
        <v>2895</v>
      </c>
      <c r="B145" t="s">
        <v>2894</v>
      </c>
      <c r="C145" t="s">
        <v>2896</v>
      </c>
    </row>
    <row r="146" spans="1:3" ht="12.75">
      <c r="A146" t="s">
        <v>2898</v>
      </c>
      <c r="B146" t="s">
        <v>2897</v>
      </c>
      <c r="C146" t="s">
        <v>2899</v>
      </c>
    </row>
    <row r="147" spans="1:3" ht="12.75">
      <c r="A147" t="s">
        <v>3579</v>
      </c>
      <c r="B147" t="s">
        <v>3578</v>
      </c>
      <c r="C147" t="s">
        <v>857</v>
      </c>
    </row>
    <row r="148" spans="1:3" ht="12.75">
      <c r="A148" t="s">
        <v>3584</v>
      </c>
      <c r="B148" t="s">
        <v>3583</v>
      </c>
      <c r="C148" t="s">
        <v>858</v>
      </c>
    </row>
    <row r="149" spans="1:3" ht="12.75">
      <c r="A149" t="s">
        <v>3581</v>
      </c>
      <c r="B149" t="s">
        <v>3580</v>
      </c>
      <c r="C149" t="s">
        <v>3582</v>
      </c>
    </row>
    <row r="150" spans="1:3" ht="12.75">
      <c r="A150" t="s">
        <v>2930</v>
      </c>
      <c r="B150" t="s">
        <v>2929</v>
      </c>
      <c r="C150" t="s">
        <v>2931</v>
      </c>
    </row>
    <row r="151" spans="1:3" ht="12.75">
      <c r="A151" t="s">
        <v>3700</v>
      </c>
      <c r="B151" t="s">
        <v>3699</v>
      </c>
      <c r="C151" t="s">
        <v>3701</v>
      </c>
    </row>
    <row r="152" spans="1:3" ht="12.75">
      <c r="A152" t="s">
        <v>3577</v>
      </c>
      <c r="B152" t="s">
        <v>3576</v>
      </c>
      <c r="C152" t="s">
        <v>859</v>
      </c>
    </row>
    <row r="153" spans="1:3" ht="12.75">
      <c r="A153" t="s">
        <v>3602</v>
      </c>
      <c r="B153" t="s">
        <v>3601</v>
      </c>
      <c r="C153" t="s">
        <v>3603</v>
      </c>
    </row>
    <row r="154" spans="1:3" ht="12.75">
      <c r="A154" t="s">
        <v>3605</v>
      </c>
      <c r="B154" t="s">
        <v>3604</v>
      </c>
      <c r="C154" t="s">
        <v>3606</v>
      </c>
    </row>
    <row r="155" spans="1:3" ht="12.75">
      <c r="A155" t="s">
        <v>3608</v>
      </c>
      <c r="B155" t="s">
        <v>3607</v>
      </c>
      <c r="C155" t="s">
        <v>3609</v>
      </c>
    </row>
    <row r="156" spans="1:3" ht="12.75">
      <c r="A156" t="s">
        <v>3614</v>
      </c>
      <c r="B156" t="s">
        <v>3613</v>
      </c>
      <c r="C156" t="s">
        <v>3615</v>
      </c>
    </row>
    <row r="157" spans="1:3" ht="12.75">
      <c r="A157" t="s">
        <v>3611</v>
      </c>
      <c r="B157" t="s">
        <v>3610</v>
      </c>
      <c r="C157" t="s">
        <v>3612</v>
      </c>
    </row>
    <row r="158" spans="1:3" ht="12.75">
      <c r="A158" t="s">
        <v>3591</v>
      </c>
      <c r="B158" t="s">
        <v>3590</v>
      </c>
      <c r="C158" t="s">
        <v>860</v>
      </c>
    </row>
    <row r="159" spans="1:3" ht="12.75">
      <c r="A159" t="s">
        <v>3593</v>
      </c>
      <c r="B159" t="s">
        <v>3592</v>
      </c>
      <c r="C159" t="s">
        <v>861</v>
      </c>
    </row>
    <row r="160" spans="1:3" ht="12.75">
      <c r="A160" t="s">
        <v>3586</v>
      </c>
      <c r="B160" t="s">
        <v>3585</v>
      </c>
      <c r="C160" t="s">
        <v>3587</v>
      </c>
    </row>
    <row r="161" spans="1:3" ht="12.75">
      <c r="A161" t="s">
        <v>3575</v>
      </c>
      <c r="B161" t="s">
        <v>3574</v>
      </c>
      <c r="C161" t="s">
        <v>862</v>
      </c>
    </row>
    <row r="162" spans="1:3" ht="12.75">
      <c r="A162" t="s">
        <v>3635</v>
      </c>
      <c r="B162" t="s">
        <v>3634</v>
      </c>
      <c r="C162" t="s">
        <v>3636</v>
      </c>
    </row>
    <row r="163" spans="1:3" ht="12.75">
      <c r="A163" t="s">
        <v>3599</v>
      </c>
      <c r="B163" t="s">
        <v>3598</v>
      </c>
      <c r="C163" t="s">
        <v>3600</v>
      </c>
    </row>
    <row r="164" spans="1:3" ht="12.75">
      <c r="A164" t="s">
        <v>3589</v>
      </c>
      <c r="B164" t="s">
        <v>3588</v>
      </c>
      <c r="C164" t="s">
        <v>863</v>
      </c>
    </row>
    <row r="165" spans="1:3" ht="12.75">
      <c r="A165" t="s">
        <v>3617</v>
      </c>
      <c r="B165" t="s">
        <v>3616</v>
      </c>
      <c r="C165" t="s">
        <v>3618</v>
      </c>
    </row>
    <row r="166" spans="1:3" ht="12.75">
      <c r="A166" t="s">
        <v>3626</v>
      </c>
      <c r="B166" t="s">
        <v>3625</v>
      </c>
      <c r="C166" t="s">
        <v>3627</v>
      </c>
    </row>
    <row r="167" spans="1:3" ht="12.75">
      <c r="A167" t="s">
        <v>3597</v>
      </c>
      <c r="B167" t="s">
        <v>3596</v>
      </c>
      <c r="C167" t="s">
        <v>864</v>
      </c>
    </row>
    <row r="168" spans="1:3" ht="12.75">
      <c r="A168" t="s">
        <v>3595</v>
      </c>
      <c r="B168" t="s">
        <v>3594</v>
      </c>
      <c r="C168" t="s">
        <v>865</v>
      </c>
    </row>
    <row r="169" spans="1:3" ht="12.75">
      <c r="A169" t="s">
        <v>3623</v>
      </c>
      <c r="B169" t="s">
        <v>3622</v>
      </c>
      <c r="C169" t="s">
        <v>3624</v>
      </c>
    </row>
    <row r="170" spans="1:3" ht="12.75">
      <c r="A170" t="s">
        <v>3629</v>
      </c>
      <c r="B170" t="s">
        <v>3628</v>
      </c>
      <c r="C170" t="s">
        <v>3630</v>
      </c>
    </row>
    <row r="171" spans="1:3" ht="12.75">
      <c r="A171" t="s">
        <v>3632</v>
      </c>
      <c r="B171" t="s">
        <v>3631</v>
      </c>
      <c r="C171" t="s">
        <v>3633</v>
      </c>
    </row>
    <row r="172" spans="1:3" ht="12.75">
      <c r="A172" t="s">
        <v>3573</v>
      </c>
      <c r="B172" t="s">
        <v>3572</v>
      </c>
      <c r="C172" t="s">
        <v>866</v>
      </c>
    </row>
    <row r="173" spans="1:3" ht="12.75">
      <c r="A173" t="s">
        <v>3620</v>
      </c>
      <c r="B173" t="s">
        <v>3619</v>
      </c>
      <c r="C173" t="s">
        <v>3621</v>
      </c>
    </row>
    <row r="174" spans="1:3" ht="12.75">
      <c r="A174" t="s">
        <v>867</v>
      </c>
      <c r="B174" t="s">
        <v>868</v>
      </c>
      <c r="C174" t="s">
        <v>869</v>
      </c>
    </row>
    <row r="175" spans="1:3" ht="12.75">
      <c r="A175" t="s">
        <v>870</v>
      </c>
      <c r="B175" t="s">
        <v>871</v>
      </c>
      <c r="C175" t="s">
        <v>872</v>
      </c>
    </row>
    <row r="176" spans="1:3" ht="12.75">
      <c r="A176" t="s">
        <v>873</v>
      </c>
      <c r="B176" t="s">
        <v>874</v>
      </c>
      <c r="C176" t="s">
        <v>875</v>
      </c>
    </row>
    <row r="177" spans="1:3" ht="12.75">
      <c r="A177" t="s">
        <v>876</v>
      </c>
      <c r="B177" t="s">
        <v>877</v>
      </c>
      <c r="C177" t="s">
        <v>878</v>
      </c>
    </row>
    <row r="178" spans="1:3" ht="12.75">
      <c r="A178" t="s">
        <v>879</v>
      </c>
      <c r="B178" t="s">
        <v>880</v>
      </c>
      <c r="C178" t="s">
        <v>881</v>
      </c>
    </row>
    <row r="179" spans="1:3" ht="12.75">
      <c r="A179" t="s">
        <v>882</v>
      </c>
      <c r="B179" t="s">
        <v>883</v>
      </c>
      <c r="C179" t="s">
        <v>884</v>
      </c>
    </row>
    <row r="180" spans="1:3" ht="12.75">
      <c r="A180" t="s">
        <v>885</v>
      </c>
      <c r="B180" t="s">
        <v>886</v>
      </c>
      <c r="C180" t="s">
        <v>887</v>
      </c>
    </row>
    <row r="181" spans="1:3" ht="12.75">
      <c r="A181" t="s">
        <v>888</v>
      </c>
      <c r="B181" t="s">
        <v>889</v>
      </c>
      <c r="C181" t="s">
        <v>890</v>
      </c>
    </row>
    <row r="182" spans="1:3" ht="12.75">
      <c r="A182" t="s">
        <v>891</v>
      </c>
      <c r="B182" t="s">
        <v>892</v>
      </c>
      <c r="C182" t="s">
        <v>893</v>
      </c>
    </row>
    <row r="183" spans="1:3" ht="12.75">
      <c r="A183" t="s">
        <v>894</v>
      </c>
      <c r="B183" t="s">
        <v>895</v>
      </c>
      <c r="C183" t="s">
        <v>896</v>
      </c>
    </row>
    <row r="184" spans="1:3" ht="12.75">
      <c r="A184" t="s">
        <v>897</v>
      </c>
      <c r="B184" t="s">
        <v>898</v>
      </c>
      <c r="C184" t="s">
        <v>899</v>
      </c>
    </row>
    <row r="185" spans="1:3" ht="12.75">
      <c r="A185" t="s">
        <v>900</v>
      </c>
      <c r="B185" t="s">
        <v>901</v>
      </c>
      <c r="C185" t="s">
        <v>902</v>
      </c>
    </row>
    <row r="186" spans="1:3" ht="12.75">
      <c r="A186" t="s">
        <v>903</v>
      </c>
      <c r="B186" t="s">
        <v>904</v>
      </c>
      <c r="C186" t="s">
        <v>905</v>
      </c>
    </row>
    <row r="187" spans="1:3" ht="12.75">
      <c r="A187" t="s">
        <v>906</v>
      </c>
      <c r="B187" t="s">
        <v>907</v>
      </c>
      <c r="C187" t="s">
        <v>908</v>
      </c>
    </row>
    <row r="188" spans="1:3" ht="12.75">
      <c r="A188" t="s">
        <v>909</v>
      </c>
      <c r="B188" t="s">
        <v>910</v>
      </c>
      <c r="C188" t="s">
        <v>911</v>
      </c>
    </row>
    <row r="189" spans="1:3" ht="12.75">
      <c r="A189" t="s">
        <v>1318</v>
      </c>
      <c r="B189" t="s">
        <v>1317</v>
      </c>
      <c r="C189" t="s">
        <v>1319</v>
      </c>
    </row>
    <row r="190" spans="1:3" ht="12.75">
      <c r="A190" t="s">
        <v>3023</v>
      </c>
      <c r="B190" t="s">
        <v>3022</v>
      </c>
      <c r="C190" t="s">
        <v>3024</v>
      </c>
    </row>
    <row r="191" spans="1:3" ht="12.75">
      <c r="A191" t="s">
        <v>2657</v>
      </c>
      <c r="B191" t="s">
        <v>2650</v>
      </c>
      <c r="C191" t="s">
        <v>2658</v>
      </c>
    </row>
    <row r="192" spans="1:3" ht="12.75">
      <c r="A192" t="s">
        <v>4646</v>
      </c>
      <c r="B192" t="s">
        <v>4645</v>
      </c>
      <c r="C192" t="s">
        <v>4647</v>
      </c>
    </row>
    <row r="193" spans="1:3" ht="12.75">
      <c r="A193" t="s">
        <v>2622</v>
      </c>
      <c r="B193" t="s">
        <v>2621</v>
      </c>
      <c r="C193" t="s">
        <v>2623</v>
      </c>
    </row>
    <row r="194" spans="1:3" ht="12.75">
      <c r="A194" t="s">
        <v>4484</v>
      </c>
      <c r="B194" t="s">
        <v>4483</v>
      </c>
      <c r="C194" t="s">
        <v>4485</v>
      </c>
    </row>
    <row r="195" spans="1:3" ht="12.75">
      <c r="A195" t="s">
        <v>4263</v>
      </c>
      <c r="B195" t="s">
        <v>4262</v>
      </c>
      <c r="C195" t="s">
        <v>4264</v>
      </c>
    </row>
    <row r="196" spans="1:3" ht="12.75">
      <c r="A196" t="s">
        <v>4311</v>
      </c>
      <c r="B196" t="s">
        <v>4310</v>
      </c>
      <c r="C196" t="s">
        <v>4312</v>
      </c>
    </row>
    <row r="197" spans="1:3" ht="12.75">
      <c r="A197" t="s">
        <v>3035</v>
      </c>
      <c r="B197" t="s">
        <v>3034</v>
      </c>
      <c r="C197" t="s">
        <v>3036</v>
      </c>
    </row>
    <row r="198" spans="1:3" ht="12.75">
      <c r="A198" t="s">
        <v>2035</v>
      </c>
      <c r="B198" t="s">
        <v>2034</v>
      </c>
      <c r="C198" t="s">
        <v>2036</v>
      </c>
    </row>
    <row r="199" spans="1:3" ht="12.75">
      <c r="A199" t="s">
        <v>2047</v>
      </c>
      <c r="B199" t="s">
        <v>2046</v>
      </c>
      <c r="C199" t="s">
        <v>2048</v>
      </c>
    </row>
    <row r="200" spans="1:3" ht="12.75">
      <c r="A200" t="s">
        <v>1292</v>
      </c>
      <c r="B200" t="s">
        <v>1285</v>
      </c>
      <c r="C200" t="s">
        <v>1293</v>
      </c>
    </row>
    <row r="201" spans="1:3" ht="12.75">
      <c r="A201" t="s">
        <v>3056</v>
      </c>
      <c r="B201" t="s">
        <v>3055</v>
      </c>
      <c r="C201" t="s">
        <v>1310</v>
      </c>
    </row>
    <row r="202" spans="1:3" ht="12.75">
      <c r="A202" t="s">
        <v>4234</v>
      </c>
      <c r="B202" t="s">
        <v>4233</v>
      </c>
      <c r="C202" t="s">
        <v>4235</v>
      </c>
    </row>
    <row r="203" spans="1:3" ht="12.75">
      <c r="A203" t="s">
        <v>1339</v>
      </c>
      <c r="B203" t="s">
        <v>1338</v>
      </c>
      <c r="C203" t="s">
        <v>1340</v>
      </c>
    </row>
    <row r="204" spans="1:3" ht="12.75">
      <c r="A204" t="s">
        <v>1342</v>
      </c>
      <c r="B204" t="s">
        <v>1341</v>
      </c>
      <c r="C204" t="s">
        <v>1343</v>
      </c>
    </row>
    <row r="205" spans="1:3" ht="12.75">
      <c r="A205" t="s">
        <v>1333</v>
      </c>
      <c r="B205" t="s">
        <v>1332</v>
      </c>
      <c r="C205" t="s">
        <v>1334</v>
      </c>
    </row>
    <row r="206" spans="1:3" ht="12.75">
      <c r="A206" t="s">
        <v>1336</v>
      </c>
      <c r="B206" t="s">
        <v>1335</v>
      </c>
      <c r="C206" t="s">
        <v>1337</v>
      </c>
    </row>
    <row r="207" spans="1:3" ht="12.75">
      <c r="A207" t="s">
        <v>1345</v>
      </c>
      <c r="B207" t="s">
        <v>1344</v>
      </c>
      <c r="C207" t="s">
        <v>1346</v>
      </c>
    </row>
    <row r="208" spans="1:3" ht="12.75">
      <c r="A208" t="s">
        <v>1354</v>
      </c>
      <c r="B208" t="s">
        <v>1353</v>
      </c>
      <c r="C208" t="s">
        <v>1355</v>
      </c>
    </row>
    <row r="209" spans="1:3" ht="12.75">
      <c r="A209" t="s">
        <v>1357</v>
      </c>
      <c r="B209" t="s">
        <v>1356</v>
      </c>
      <c r="C209" t="s">
        <v>1358</v>
      </c>
    </row>
    <row r="210" spans="1:3" ht="12.75">
      <c r="A210" t="s">
        <v>1348</v>
      </c>
      <c r="B210" t="s">
        <v>1347</v>
      </c>
      <c r="C210" t="s">
        <v>1349</v>
      </c>
    </row>
    <row r="211" spans="1:3" ht="12.75">
      <c r="A211" t="s">
        <v>1351</v>
      </c>
      <c r="B211" t="s">
        <v>1350</v>
      </c>
      <c r="C211" t="s">
        <v>1352</v>
      </c>
    </row>
    <row r="212" spans="1:3" ht="12.75">
      <c r="A212" t="s">
        <v>1360</v>
      </c>
      <c r="B212" t="s">
        <v>1359</v>
      </c>
      <c r="C212" t="s">
        <v>1361</v>
      </c>
    </row>
    <row r="213" spans="1:3" ht="12.75">
      <c r="A213" t="s">
        <v>1369</v>
      </c>
      <c r="B213" t="s">
        <v>1368</v>
      </c>
      <c r="C213" t="s">
        <v>1370</v>
      </c>
    </row>
    <row r="214" spans="1:3" ht="12.75">
      <c r="A214" t="s">
        <v>1372</v>
      </c>
      <c r="B214" t="s">
        <v>1371</v>
      </c>
      <c r="C214" t="s">
        <v>1373</v>
      </c>
    </row>
    <row r="215" spans="1:3" ht="12.75">
      <c r="A215" t="s">
        <v>1363</v>
      </c>
      <c r="B215" t="s">
        <v>1362</v>
      </c>
      <c r="C215" t="s">
        <v>1364</v>
      </c>
    </row>
    <row r="216" spans="1:3" ht="12.75">
      <c r="A216" t="s">
        <v>1366</v>
      </c>
      <c r="B216" t="s">
        <v>1365</v>
      </c>
      <c r="C216" t="s">
        <v>1367</v>
      </c>
    </row>
    <row r="217" spans="1:3" ht="12.75">
      <c r="A217" t="s">
        <v>1375</v>
      </c>
      <c r="B217" t="s">
        <v>1374</v>
      </c>
      <c r="C217" t="s">
        <v>1376</v>
      </c>
    </row>
    <row r="218" spans="1:3" ht="12.75">
      <c r="A218" t="s">
        <v>4231</v>
      </c>
      <c r="B218" t="s">
        <v>4230</v>
      </c>
      <c r="C218" t="s">
        <v>4232</v>
      </c>
    </row>
    <row r="219" spans="1:3" ht="12.75">
      <c r="A219" t="s">
        <v>4240</v>
      </c>
      <c r="B219" t="s">
        <v>4239</v>
      </c>
      <c r="C219" t="s">
        <v>4241</v>
      </c>
    </row>
    <row r="220" spans="1:3" ht="12.75">
      <c r="A220" t="s">
        <v>4237</v>
      </c>
      <c r="B220" t="s">
        <v>4236</v>
      </c>
      <c r="C220" t="s">
        <v>4238</v>
      </c>
    </row>
    <row r="221" spans="1:3" ht="12.75">
      <c r="A221" t="s">
        <v>4246</v>
      </c>
      <c r="B221" t="s">
        <v>4245</v>
      </c>
      <c r="C221" t="s">
        <v>4247</v>
      </c>
    </row>
    <row r="222" spans="1:3" ht="12.75">
      <c r="A222" t="s">
        <v>4243</v>
      </c>
      <c r="B222" t="s">
        <v>4242</v>
      </c>
      <c r="C222" t="s">
        <v>4244</v>
      </c>
    </row>
    <row r="223" spans="1:3" ht="12.75">
      <c r="A223" t="s">
        <v>2083</v>
      </c>
      <c r="B223" t="s">
        <v>2082</v>
      </c>
      <c r="C223" t="s">
        <v>2084</v>
      </c>
    </row>
    <row r="224" spans="1:3" ht="12.75">
      <c r="A224" t="s">
        <v>912</v>
      </c>
      <c r="B224" t="s">
        <v>913</v>
      </c>
      <c r="C224" t="s">
        <v>914</v>
      </c>
    </row>
    <row r="225" spans="1:3" ht="12.75">
      <c r="A225" t="s">
        <v>2015</v>
      </c>
      <c r="B225" t="s">
        <v>2014</v>
      </c>
      <c r="C225" t="s">
        <v>2016</v>
      </c>
    </row>
    <row r="226" spans="1:3" ht="12.75">
      <c r="A226" t="s">
        <v>915</v>
      </c>
      <c r="B226" t="s">
        <v>916</v>
      </c>
      <c r="C226" t="s">
        <v>917</v>
      </c>
    </row>
    <row r="227" spans="1:3" ht="12.75">
      <c r="A227" t="s">
        <v>2113</v>
      </c>
      <c r="B227" t="s">
        <v>2112</v>
      </c>
      <c r="C227" t="s">
        <v>2114</v>
      </c>
    </row>
    <row r="228" spans="1:3" ht="12.75">
      <c r="A228" t="s">
        <v>1883</v>
      </c>
      <c r="B228" t="s">
        <v>1882</v>
      </c>
      <c r="C228" t="s">
        <v>1884</v>
      </c>
    </row>
    <row r="229" spans="1:3" ht="12.75">
      <c r="A229" t="s">
        <v>918</v>
      </c>
      <c r="B229" t="s">
        <v>919</v>
      </c>
      <c r="C229" t="s">
        <v>920</v>
      </c>
    </row>
    <row r="230" spans="1:3" ht="12.75">
      <c r="A230" t="s">
        <v>4343</v>
      </c>
      <c r="B230" t="s">
        <v>4342</v>
      </c>
      <c r="C230" t="s">
        <v>4344</v>
      </c>
    </row>
    <row r="231" spans="1:3" ht="12.75">
      <c r="A231" t="s">
        <v>1283</v>
      </c>
      <c r="B231" t="s">
        <v>1276</v>
      </c>
      <c r="C231" t="s">
        <v>1284</v>
      </c>
    </row>
    <row r="232" spans="1:3" ht="12.75">
      <c r="A232" t="s">
        <v>4413</v>
      </c>
      <c r="B232" t="s">
        <v>4412</v>
      </c>
      <c r="C232" t="s">
        <v>4414</v>
      </c>
    </row>
    <row r="233" spans="1:3" ht="12.75">
      <c r="A233" t="s">
        <v>3008</v>
      </c>
      <c r="B233" t="s">
        <v>3007</v>
      </c>
      <c r="C233" t="s">
        <v>3009</v>
      </c>
    </row>
    <row r="234" spans="1:3" ht="12.75">
      <c r="A234" t="s">
        <v>2018</v>
      </c>
      <c r="B234" t="s">
        <v>2017</v>
      </c>
      <c r="C234" t="s">
        <v>2019</v>
      </c>
    </row>
    <row r="235" spans="1:3" ht="12.75">
      <c r="A235" t="s">
        <v>2966</v>
      </c>
      <c r="B235" t="s">
        <v>2965</v>
      </c>
      <c r="C235" t="s">
        <v>2967</v>
      </c>
    </row>
    <row r="236" spans="1:3" ht="12.75">
      <c r="A236" t="s">
        <v>2059</v>
      </c>
      <c r="B236" t="s">
        <v>2058</v>
      </c>
      <c r="C236" t="s">
        <v>2060</v>
      </c>
    </row>
    <row r="237" spans="1:3" ht="12.75">
      <c r="A237" t="s">
        <v>1995</v>
      </c>
      <c r="B237" t="s">
        <v>1994</v>
      </c>
      <c r="C237" t="s">
        <v>1996</v>
      </c>
    </row>
    <row r="238" spans="1:3" ht="12.75">
      <c r="A238" t="s">
        <v>2007</v>
      </c>
      <c r="B238" t="s">
        <v>2006</v>
      </c>
      <c r="C238" t="s">
        <v>2008</v>
      </c>
    </row>
    <row r="239" spans="1:3" ht="12.75">
      <c r="A239" t="s">
        <v>921</v>
      </c>
      <c r="B239" t="s">
        <v>922</v>
      </c>
      <c r="C239" t="s">
        <v>2958</v>
      </c>
    </row>
    <row r="240" spans="1:3" ht="12.75">
      <c r="A240" t="s">
        <v>923</v>
      </c>
      <c r="B240" t="s">
        <v>924</v>
      </c>
      <c r="C240" t="s">
        <v>925</v>
      </c>
    </row>
    <row r="241" spans="1:3" ht="12.75">
      <c r="A241" t="s">
        <v>1250</v>
      </c>
      <c r="B241" t="s">
        <v>2662</v>
      </c>
      <c r="C241" t="s">
        <v>1251</v>
      </c>
    </row>
    <row r="242" spans="1:3" ht="12.75">
      <c r="A242" t="s">
        <v>926</v>
      </c>
      <c r="B242" t="s">
        <v>927</v>
      </c>
      <c r="C242" t="s">
        <v>928</v>
      </c>
    </row>
    <row r="243" spans="1:3" ht="12.75">
      <c r="A243" t="s">
        <v>4407</v>
      </c>
      <c r="B243" t="s">
        <v>4406</v>
      </c>
      <c r="C243" t="s">
        <v>4408</v>
      </c>
    </row>
    <row r="244" spans="1:3" ht="12.75">
      <c r="A244" t="s">
        <v>3005</v>
      </c>
      <c r="B244" t="s">
        <v>3004</v>
      </c>
      <c r="C244" t="s">
        <v>3006</v>
      </c>
    </row>
    <row r="245" spans="1:3" ht="12.75">
      <c r="A245" t="s">
        <v>3029</v>
      </c>
      <c r="B245" t="s">
        <v>3028</v>
      </c>
      <c r="C245" t="s">
        <v>3030</v>
      </c>
    </row>
    <row r="246" spans="1:3" ht="12.75">
      <c r="A246" t="s">
        <v>1271</v>
      </c>
      <c r="B246" t="s">
        <v>1264</v>
      </c>
      <c r="C246" t="s">
        <v>1272</v>
      </c>
    </row>
    <row r="247" spans="1:3" ht="12.75">
      <c r="A247" t="s">
        <v>2666</v>
      </c>
      <c r="B247" t="s">
        <v>2659</v>
      </c>
      <c r="C247" t="s">
        <v>1248</v>
      </c>
    </row>
    <row r="248" spans="1:3" ht="12.75">
      <c r="A248" t="s">
        <v>2990</v>
      </c>
      <c r="B248" t="s">
        <v>2989</v>
      </c>
      <c r="C248" t="s">
        <v>2991</v>
      </c>
    </row>
    <row r="249" spans="1:3" ht="12.75">
      <c r="A249" t="s">
        <v>2140</v>
      </c>
      <c r="B249" t="s">
        <v>2139</v>
      </c>
      <c r="C249" t="s">
        <v>2141</v>
      </c>
    </row>
    <row r="250" spans="1:3" ht="12.75">
      <c r="A250" t="s">
        <v>1259</v>
      </c>
      <c r="B250" t="s">
        <v>1252</v>
      </c>
      <c r="C250" t="s">
        <v>1260</v>
      </c>
    </row>
    <row r="251" spans="1:3" ht="12.75">
      <c r="A251" t="s">
        <v>4349</v>
      </c>
      <c r="B251" t="s">
        <v>4348</v>
      </c>
      <c r="C251" t="s">
        <v>4350</v>
      </c>
    </row>
    <row r="252" spans="1:3" ht="12.75">
      <c r="A252" t="s">
        <v>4464</v>
      </c>
      <c r="B252" t="s">
        <v>4463</v>
      </c>
      <c r="C252" t="s">
        <v>4465</v>
      </c>
    </row>
    <row r="253" spans="1:3" ht="12.75">
      <c r="A253" t="s">
        <v>2993</v>
      </c>
      <c r="B253" t="s">
        <v>2992</v>
      </c>
      <c r="C253" t="s">
        <v>2994</v>
      </c>
    </row>
    <row r="254" spans="1:3" ht="12.75">
      <c r="A254" t="s">
        <v>1916</v>
      </c>
      <c r="B254" t="s">
        <v>1915</v>
      </c>
      <c r="C254" t="s">
        <v>1917</v>
      </c>
    </row>
    <row r="255" spans="1:3" ht="12.75">
      <c r="A255" t="s">
        <v>4376</v>
      </c>
      <c r="B255" t="s">
        <v>4375</v>
      </c>
      <c r="C255" t="s">
        <v>929</v>
      </c>
    </row>
    <row r="256" spans="1:3" ht="12.75">
      <c r="A256" t="s">
        <v>3002</v>
      </c>
      <c r="B256" t="s">
        <v>3001</v>
      </c>
      <c r="C256" t="s">
        <v>3003</v>
      </c>
    </row>
    <row r="257" spans="1:3" ht="12.75">
      <c r="A257" t="s">
        <v>4275</v>
      </c>
      <c r="B257" t="s">
        <v>4274</v>
      </c>
      <c r="C257" t="s">
        <v>4276</v>
      </c>
    </row>
    <row r="258" spans="1:3" ht="12.75">
      <c r="A258" t="s">
        <v>1327</v>
      </c>
      <c r="B258" t="s">
        <v>1326</v>
      </c>
      <c r="C258" t="s">
        <v>1328</v>
      </c>
    </row>
    <row r="259" spans="1:3" ht="12.75">
      <c r="A259" t="s">
        <v>4496</v>
      </c>
      <c r="B259" t="s">
        <v>4495</v>
      </c>
      <c r="C259" t="s">
        <v>4497</v>
      </c>
    </row>
    <row r="260" spans="1:3" ht="12.75">
      <c r="A260" t="s">
        <v>4434</v>
      </c>
      <c r="B260" t="s">
        <v>4433</v>
      </c>
      <c r="C260" t="s">
        <v>4435</v>
      </c>
    </row>
    <row r="261" spans="1:3" ht="12.75">
      <c r="A261" t="s">
        <v>4475</v>
      </c>
      <c r="B261" t="s">
        <v>930</v>
      </c>
      <c r="C261" t="s">
        <v>4476</v>
      </c>
    </row>
    <row r="262" spans="1:3" ht="12.75">
      <c r="A262" t="s">
        <v>2071</v>
      </c>
      <c r="B262" t="s">
        <v>2070</v>
      </c>
      <c r="C262" t="s">
        <v>2072</v>
      </c>
    </row>
    <row r="263" spans="1:3" ht="12.75">
      <c r="A263" t="s">
        <v>2110</v>
      </c>
      <c r="B263" t="s">
        <v>2109</v>
      </c>
      <c r="C263" t="s">
        <v>2111</v>
      </c>
    </row>
    <row r="264" spans="1:3" ht="12.75">
      <c r="A264" t="s">
        <v>931</v>
      </c>
      <c r="B264" t="s">
        <v>932</v>
      </c>
      <c r="C264" t="s">
        <v>4533</v>
      </c>
    </row>
    <row r="265" spans="1:3" ht="12.75">
      <c r="A265" t="s">
        <v>1992</v>
      </c>
      <c r="B265" t="s">
        <v>1991</v>
      </c>
      <c r="C265" t="s">
        <v>1993</v>
      </c>
    </row>
    <row r="266" spans="1:3" ht="12.75">
      <c r="A266" t="s">
        <v>4487</v>
      </c>
      <c r="B266" t="s">
        <v>4486</v>
      </c>
      <c r="C266" t="s">
        <v>4488</v>
      </c>
    </row>
    <row r="267" spans="1:3" ht="12.75">
      <c r="A267" t="s">
        <v>4455</v>
      </c>
      <c r="B267" t="s">
        <v>4454</v>
      </c>
      <c r="C267" t="s">
        <v>4456</v>
      </c>
    </row>
    <row r="268" spans="1:3" ht="12.75">
      <c r="A268" t="s">
        <v>1253</v>
      </c>
      <c r="B268" t="s">
        <v>2665</v>
      </c>
      <c r="C268" t="s">
        <v>1254</v>
      </c>
    </row>
    <row r="269" spans="1:3" ht="12.75">
      <c r="A269" t="s">
        <v>1998</v>
      </c>
      <c r="B269" t="s">
        <v>1997</v>
      </c>
      <c r="C269" t="s">
        <v>1999</v>
      </c>
    </row>
    <row r="270" spans="1:3" ht="12.75">
      <c r="A270" t="s">
        <v>2654</v>
      </c>
      <c r="B270" t="s">
        <v>2647</v>
      </c>
      <c r="C270" t="s">
        <v>2655</v>
      </c>
    </row>
    <row r="271" spans="1:3" ht="12.75">
      <c r="A271" t="s">
        <v>1886</v>
      </c>
      <c r="B271" t="s">
        <v>1885</v>
      </c>
      <c r="C271" t="s">
        <v>1887</v>
      </c>
    </row>
    <row r="272" spans="1:3" ht="12.75">
      <c r="A272" t="s">
        <v>1277</v>
      </c>
      <c r="B272" t="s">
        <v>1270</v>
      </c>
      <c r="C272" t="s">
        <v>1278</v>
      </c>
    </row>
    <row r="273" spans="1:3" ht="12.75">
      <c r="A273" t="s">
        <v>1295</v>
      </c>
      <c r="B273" t="s">
        <v>1288</v>
      </c>
      <c r="C273" t="s">
        <v>1296</v>
      </c>
    </row>
    <row r="274" spans="1:3" ht="12.75">
      <c r="A274" t="s">
        <v>933</v>
      </c>
      <c r="B274" t="s">
        <v>934</v>
      </c>
      <c r="C274" t="s">
        <v>4524</v>
      </c>
    </row>
    <row r="275" spans="1:3" ht="12.75">
      <c r="A275" t="s">
        <v>935</v>
      </c>
      <c r="B275" t="s">
        <v>936</v>
      </c>
      <c r="C275" t="s">
        <v>4530</v>
      </c>
    </row>
    <row r="276" spans="1:3" ht="12.75">
      <c r="A276" t="s">
        <v>4586</v>
      </c>
      <c r="B276" t="s">
        <v>4585</v>
      </c>
      <c r="C276" t="s">
        <v>4587</v>
      </c>
    </row>
    <row r="277" spans="1:3" ht="12.75">
      <c r="A277" t="s">
        <v>4470</v>
      </c>
      <c r="B277" t="s">
        <v>4469</v>
      </c>
      <c r="C277" t="s">
        <v>4471</v>
      </c>
    </row>
    <row r="278" spans="1:3" ht="12.75">
      <c r="A278" t="s">
        <v>3047</v>
      </c>
      <c r="B278" t="s">
        <v>3046</v>
      </c>
      <c r="C278" t="s">
        <v>3048</v>
      </c>
    </row>
    <row r="279" spans="1:3" ht="12.75">
      <c r="A279" t="s">
        <v>2032</v>
      </c>
      <c r="B279" t="s">
        <v>2031</v>
      </c>
      <c r="C279" t="s">
        <v>2033</v>
      </c>
    </row>
    <row r="280" spans="1:3" ht="12.75">
      <c r="A280" t="s">
        <v>937</v>
      </c>
      <c r="B280" t="s">
        <v>938</v>
      </c>
      <c r="C280" t="s">
        <v>939</v>
      </c>
    </row>
    <row r="281" spans="1:3" ht="12.75">
      <c r="A281" t="s">
        <v>940</v>
      </c>
      <c r="B281" t="s">
        <v>941</v>
      </c>
      <c r="C281" t="s">
        <v>942</v>
      </c>
    </row>
    <row r="282" spans="1:3" ht="12.75">
      <c r="A282" t="s">
        <v>1895</v>
      </c>
      <c r="B282" t="s">
        <v>1894</v>
      </c>
      <c r="C282" t="s">
        <v>1896</v>
      </c>
    </row>
    <row r="283" spans="1:3" ht="12.75">
      <c r="A283" t="s">
        <v>1274</v>
      </c>
      <c r="B283" t="s">
        <v>1267</v>
      </c>
      <c r="C283" t="s">
        <v>1275</v>
      </c>
    </row>
    <row r="284" spans="1:3" ht="12.75">
      <c r="A284" t="s">
        <v>2044</v>
      </c>
      <c r="B284" t="s">
        <v>2043</v>
      </c>
      <c r="C284" t="s">
        <v>2045</v>
      </c>
    </row>
    <row r="285" spans="1:3" ht="12.75">
      <c r="A285" t="s">
        <v>4610</v>
      </c>
      <c r="B285" t="s">
        <v>4609</v>
      </c>
      <c r="C285" t="s">
        <v>4611</v>
      </c>
    </row>
    <row r="286" spans="1:3" ht="12.75">
      <c r="A286" t="s">
        <v>2062</v>
      </c>
      <c r="B286" t="s">
        <v>2061</v>
      </c>
      <c r="C286" t="s">
        <v>2063</v>
      </c>
    </row>
    <row r="287" spans="1:3" ht="12.75">
      <c r="A287" t="s">
        <v>2095</v>
      </c>
      <c r="B287" t="s">
        <v>2094</v>
      </c>
      <c r="C287" t="s">
        <v>2096</v>
      </c>
    </row>
    <row r="288" spans="1:3" ht="12.75">
      <c r="A288" t="s">
        <v>2119</v>
      </c>
      <c r="B288" t="s">
        <v>2118</v>
      </c>
      <c r="C288" t="s">
        <v>2120</v>
      </c>
    </row>
    <row r="289" spans="1:3" ht="12.75">
      <c r="A289" t="s">
        <v>1268</v>
      </c>
      <c r="B289" t="s">
        <v>1261</v>
      </c>
      <c r="C289" t="s">
        <v>1269</v>
      </c>
    </row>
    <row r="290" spans="1:3" ht="12.75">
      <c r="A290" t="s">
        <v>2975</v>
      </c>
      <c r="B290" t="s">
        <v>2974</v>
      </c>
      <c r="C290" t="s">
        <v>2976</v>
      </c>
    </row>
    <row r="291" spans="1:3" ht="12.75">
      <c r="A291" t="s">
        <v>4592</v>
      </c>
      <c r="B291" t="s">
        <v>4591</v>
      </c>
      <c r="C291" t="s">
        <v>4593</v>
      </c>
    </row>
    <row r="292" spans="1:3" ht="12.75">
      <c r="A292" t="s">
        <v>4305</v>
      </c>
      <c r="B292" t="s">
        <v>4304</v>
      </c>
      <c r="C292" t="s">
        <v>4306</v>
      </c>
    </row>
    <row r="293" spans="1:3" ht="12.75">
      <c r="A293" t="s">
        <v>4358</v>
      </c>
      <c r="B293" t="s">
        <v>4357</v>
      </c>
      <c r="C293" t="s">
        <v>4359</v>
      </c>
    </row>
    <row r="294" spans="1:3" ht="12.75">
      <c r="A294" t="s">
        <v>1865</v>
      </c>
      <c r="B294" t="s">
        <v>1864</v>
      </c>
      <c r="C294" t="s">
        <v>1866</v>
      </c>
    </row>
    <row r="295" spans="1:3" ht="12.75">
      <c r="A295" t="s">
        <v>2651</v>
      </c>
      <c r="B295" t="s">
        <v>2646</v>
      </c>
      <c r="C295" t="s">
        <v>2652</v>
      </c>
    </row>
    <row r="296" spans="1:3" ht="12.75">
      <c r="A296" t="s">
        <v>1280</v>
      </c>
      <c r="B296" t="s">
        <v>1273</v>
      </c>
      <c r="C296" t="s">
        <v>1281</v>
      </c>
    </row>
    <row r="297" spans="1:3" ht="12.75">
      <c r="A297" t="s">
        <v>4340</v>
      </c>
      <c r="B297" t="s">
        <v>4339</v>
      </c>
      <c r="C297" t="s">
        <v>4341</v>
      </c>
    </row>
    <row r="298" spans="1:3" ht="12.75">
      <c r="A298" t="s">
        <v>943</v>
      </c>
      <c r="B298" t="s">
        <v>944</v>
      </c>
      <c r="C298" t="s">
        <v>945</v>
      </c>
    </row>
    <row r="299" spans="1:3" ht="12.75">
      <c r="A299" t="s">
        <v>4458</v>
      </c>
      <c r="B299" t="s">
        <v>4457</v>
      </c>
      <c r="C299" t="s">
        <v>4459</v>
      </c>
    </row>
    <row r="300" spans="1:3" ht="12.75">
      <c r="A300" t="s">
        <v>1868</v>
      </c>
      <c r="B300" t="s">
        <v>1867</v>
      </c>
      <c r="C300" t="s">
        <v>1869</v>
      </c>
    </row>
    <row r="301" spans="1:3" ht="12.75">
      <c r="A301" t="s">
        <v>946</v>
      </c>
      <c r="B301" t="s">
        <v>947</v>
      </c>
      <c r="C301" t="s">
        <v>948</v>
      </c>
    </row>
    <row r="302" spans="1:3" ht="12.75">
      <c r="A302" t="s">
        <v>1265</v>
      </c>
      <c r="B302" t="s">
        <v>1258</v>
      </c>
      <c r="C302" t="s">
        <v>1266</v>
      </c>
    </row>
    <row r="303" spans="1:3" ht="12.75">
      <c r="A303" t="s">
        <v>1880</v>
      </c>
      <c r="B303" t="s">
        <v>1879</v>
      </c>
      <c r="C303" t="s">
        <v>1881</v>
      </c>
    </row>
    <row r="304" spans="1:3" ht="12.75">
      <c r="A304" t="s">
        <v>4314</v>
      </c>
      <c r="B304" t="s">
        <v>4313</v>
      </c>
      <c r="C304" t="s">
        <v>4315</v>
      </c>
    </row>
    <row r="305" spans="1:3" ht="12.75">
      <c r="A305" t="s">
        <v>4322</v>
      </c>
      <c r="B305" t="s">
        <v>4321</v>
      </c>
      <c r="C305" t="s">
        <v>4323</v>
      </c>
    </row>
    <row r="306" spans="1:3" ht="12.75">
      <c r="A306" t="s">
        <v>949</v>
      </c>
      <c r="B306" t="s">
        <v>950</v>
      </c>
      <c r="C306" t="s">
        <v>951</v>
      </c>
    </row>
    <row r="307" spans="1:3" ht="12.75">
      <c r="A307" t="s">
        <v>1330</v>
      </c>
      <c r="B307" t="s">
        <v>1329</v>
      </c>
      <c r="C307" t="s">
        <v>1331</v>
      </c>
    </row>
    <row r="308" spans="1:3" ht="12.75">
      <c r="A308" t="s">
        <v>2996</v>
      </c>
      <c r="B308" t="s">
        <v>2995</v>
      </c>
      <c r="C308" t="s">
        <v>2997</v>
      </c>
    </row>
    <row r="309" spans="1:3" ht="12.75">
      <c r="A309" t="s">
        <v>4367</v>
      </c>
      <c r="B309" t="s">
        <v>4366</v>
      </c>
      <c r="C309" t="s">
        <v>4368</v>
      </c>
    </row>
    <row r="310" spans="1:3" ht="12.75">
      <c r="A310" t="s">
        <v>1262</v>
      </c>
      <c r="B310" t="s">
        <v>1255</v>
      </c>
      <c r="C310" t="s">
        <v>1263</v>
      </c>
    </row>
    <row r="311" spans="1:3" ht="12.75">
      <c r="A311" t="s">
        <v>2021</v>
      </c>
      <c r="B311" t="s">
        <v>2020</v>
      </c>
      <c r="C311" t="s">
        <v>2022</v>
      </c>
    </row>
    <row r="312" spans="1:3" ht="12.75">
      <c r="A312" t="s">
        <v>2125</v>
      </c>
      <c r="B312" t="s">
        <v>2124</v>
      </c>
      <c r="C312" t="s">
        <v>2126</v>
      </c>
    </row>
    <row r="313" spans="1:3" ht="12.75">
      <c r="A313" t="s">
        <v>1889</v>
      </c>
      <c r="B313" t="s">
        <v>1888</v>
      </c>
      <c r="C313" t="s">
        <v>1890</v>
      </c>
    </row>
    <row r="314" spans="1:3" ht="12.75">
      <c r="A314" t="s">
        <v>1289</v>
      </c>
      <c r="B314" t="s">
        <v>1282</v>
      </c>
      <c r="C314" t="s">
        <v>1290</v>
      </c>
    </row>
    <row r="315" spans="1:3" ht="12.75">
      <c r="A315" t="s">
        <v>4296</v>
      </c>
      <c r="B315" t="s">
        <v>4295</v>
      </c>
      <c r="C315" t="s">
        <v>4297</v>
      </c>
    </row>
    <row r="316" spans="1:3" ht="12.75">
      <c r="A316" t="s">
        <v>4284</v>
      </c>
      <c r="B316" t="s">
        <v>4283</v>
      </c>
      <c r="C316" t="s">
        <v>4285</v>
      </c>
    </row>
    <row r="317" spans="1:3" ht="12.75">
      <c r="A317" t="s">
        <v>2660</v>
      </c>
      <c r="B317" t="s">
        <v>2653</v>
      </c>
      <c r="C317" t="s">
        <v>2661</v>
      </c>
    </row>
    <row r="318" spans="1:3" ht="12.75">
      <c r="A318" t="s">
        <v>2050</v>
      </c>
      <c r="B318" t="s">
        <v>2049</v>
      </c>
      <c r="C318" t="s">
        <v>2051</v>
      </c>
    </row>
    <row r="319" spans="1:3" ht="12.75">
      <c r="A319" t="s">
        <v>1901</v>
      </c>
      <c r="B319" t="s">
        <v>1900</v>
      </c>
      <c r="C319" t="s">
        <v>1902</v>
      </c>
    </row>
    <row r="320" spans="1:3" ht="12.75">
      <c r="A320" t="s">
        <v>1256</v>
      </c>
      <c r="B320" t="s">
        <v>1249</v>
      </c>
      <c r="C320" t="s">
        <v>1257</v>
      </c>
    </row>
    <row r="321" spans="1:3" ht="12.75">
      <c r="A321" t="s">
        <v>1297</v>
      </c>
      <c r="B321" t="s">
        <v>1291</v>
      </c>
      <c r="C321" t="s">
        <v>1298</v>
      </c>
    </row>
    <row r="322" spans="1:3" ht="12.75">
      <c r="A322" t="s">
        <v>2648</v>
      </c>
      <c r="B322" t="s">
        <v>2645</v>
      </c>
      <c r="C322" t="s">
        <v>2649</v>
      </c>
    </row>
    <row r="323" spans="1:3" ht="12.75">
      <c r="A323" t="s">
        <v>952</v>
      </c>
      <c r="B323" t="s">
        <v>953</v>
      </c>
      <c r="C323" t="s">
        <v>954</v>
      </c>
    </row>
    <row r="324" spans="1:3" ht="12.75">
      <c r="A324" t="s">
        <v>4583</v>
      </c>
      <c r="B324" t="s">
        <v>4582</v>
      </c>
      <c r="C324" t="s">
        <v>4584</v>
      </c>
    </row>
    <row r="325" spans="1:3" ht="12.75">
      <c r="A325" t="s">
        <v>2663</v>
      </c>
      <c r="B325" t="s">
        <v>2656</v>
      </c>
      <c r="C325" t="s">
        <v>2664</v>
      </c>
    </row>
    <row r="326" spans="1:3" ht="12.75">
      <c r="A326" t="s">
        <v>955</v>
      </c>
      <c r="B326" t="s">
        <v>956</v>
      </c>
      <c r="C326" t="s">
        <v>957</v>
      </c>
    </row>
    <row r="327" spans="1:3" ht="12.75">
      <c r="A327" t="s">
        <v>958</v>
      </c>
      <c r="B327" t="s">
        <v>959</v>
      </c>
      <c r="C327" t="s">
        <v>4518</v>
      </c>
    </row>
    <row r="328" spans="1:3" ht="12.75">
      <c r="A328" t="s">
        <v>960</v>
      </c>
      <c r="B328" t="s">
        <v>961</v>
      </c>
      <c r="C328" t="s">
        <v>4521</v>
      </c>
    </row>
    <row r="329" spans="1:3" ht="12.75">
      <c r="A329" t="s">
        <v>1324</v>
      </c>
      <c r="B329" t="s">
        <v>1323</v>
      </c>
      <c r="C329" t="s">
        <v>1325</v>
      </c>
    </row>
    <row r="330" spans="1:3" ht="12.75">
      <c r="A330" t="s">
        <v>4346</v>
      </c>
      <c r="B330" t="s">
        <v>4345</v>
      </c>
      <c r="C330" t="s">
        <v>4347</v>
      </c>
    </row>
    <row r="331" spans="1:3" ht="12.75">
      <c r="A331" t="s">
        <v>1300</v>
      </c>
      <c r="B331" t="s">
        <v>1294</v>
      </c>
      <c r="C331" t="s">
        <v>1301</v>
      </c>
    </row>
    <row r="332" spans="1:3" ht="12.75">
      <c r="A332" t="s">
        <v>4255</v>
      </c>
      <c r="B332" t="s">
        <v>4254</v>
      </c>
      <c r="C332" t="s">
        <v>4256</v>
      </c>
    </row>
    <row r="333" spans="1:3" ht="12.75">
      <c r="A333" t="s">
        <v>962</v>
      </c>
      <c r="B333" t="s">
        <v>963</v>
      </c>
      <c r="C333" t="s">
        <v>4527</v>
      </c>
    </row>
    <row r="334" spans="1:3" ht="12.75">
      <c r="A334" t="s">
        <v>4478</v>
      </c>
      <c r="B334" t="s">
        <v>4477</v>
      </c>
      <c r="C334" t="s">
        <v>4479</v>
      </c>
    </row>
    <row r="335" spans="1:3" ht="12.75">
      <c r="A335" t="s">
        <v>964</v>
      </c>
      <c r="B335" t="s">
        <v>965</v>
      </c>
      <c r="C335" t="s">
        <v>966</v>
      </c>
    </row>
    <row r="336" spans="1:3" ht="12.75">
      <c r="A336" t="s">
        <v>2004</v>
      </c>
      <c r="B336" t="s">
        <v>2003</v>
      </c>
      <c r="C336" t="s">
        <v>2005</v>
      </c>
    </row>
    <row r="337" spans="1:3" ht="12.75">
      <c r="A337" t="s">
        <v>1919</v>
      </c>
      <c r="B337" t="s">
        <v>1918</v>
      </c>
      <c r="C337" t="s">
        <v>776</v>
      </c>
    </row>
    <row r="338" spans="1:3" ht="12.75">
      <c r="A338" t="s">
        <v>1892</v>
      </c>
      <c r="B338" t="s">
        <v>1891</v>
      </c>
      <c r="C338" t="s">
        <v>1893</v>
      </c>
    </row>
    <row r="339" spans="1:3" ht="12.75">
      <c r="A339" t="s">
        <v>4538</v>
      </c>
      <c r="B339" t="s">
        <v>4537</v>
      </c>
      <c r="C339" t="s">
        <v>4539</v>
      </c>
    </row>
    <row r="340" spans="1:3" ht="12.75">
      <c r="A340" t="s">
        <v>4547</v>
      </c>
      <c r="B340" t="s">
        <v>4546</v>
      </c>
      <c r="C340" t="s">
        <v>4548</v>
      </c>
    </row>
    <row r="341" spans="1:3" ht="12.75">
      <c r="A341" t="s">
        <v>967</v>
      </c>
      <c r="B341" t="s">
        <v>968</v>
      </c>
      <c r="C341" t="s">
        <v>969</v>
      </c>
    </row>
    <row r="342" spans="1:3" ht="12.75">
      <c r="A342" t="s">
        <v>2987</v>
      </c>
      <c r="B342" t="s">
        <v>2986</v>
      </c>
      <c r="C342" t="s">
        <v>2988</v>
      </c>
    </row>
    <row r="343" spans="1:3" ht="12.75">
      <c r="A343" t="s">
        <v>970</v>
      </c>
      <c r="B343" t="s">
        <v>971</v>
      </c>
      <c r="C343" t="s">
        <v>972</v>
      </c>
    </row>
    <row r="344" spans="1:3" ht="12.75">
      <c r="A344" t="s">
        <v>2960</v>
      </c>
      <c r="B344" t="s">
        <v>2959</v>
      </c>
      <c r="C344" t="s">
        <v>2961</v>
      </c>
    </row>
    <row r="345" spans="1:3" ht="12.75">
      <c r="A345" t="s">
        <v>2969</v>
      </c>
      <c r="B345" t="s">
        <v>2968</v>
      </c>
      <c r="C345" t="s">
        <v>2970</v>
      </c>
    </row>
    <row r="346" spans="1:3" ht="12.75">
      <c r="A346" t="s">
        <v>4637</v>
      </c>
      <c r="B346" t="s">
        <v>4636</v>
      </c>
      <c r="C346" t="s">
        <v>4638</v>
      </c>
    </row>
    <row r="347" spans="1:3" ht="12.75">
      <c r="A347" t="s">
        <v>4598</v>
      </c>
      <c r="B347" t="s">
        <v>4597</v>
      </c>
      <c r="C347" t="s">
        <v>4599</v>
      </c>
    </row>
    <row r="348" spans="1:3" ht="12.75">
      <c r="A348" t="s">
        <v>2080</v>
      </c>
      <c r="B348" t="s">
        <v>2079</v>
      </c>
      <c r="C348" t="s">
        <v>2081</v>
      </c>
    </row>
    <row r="349" spans="1:3" ht="12.75">
      <c r="A349" t="s">
        <v>2056</v>
      </c>
      <c r="B349" t="s">
        <v>2055</v>
      </c>
      <c r="C349" t="s">
        <v>2057</v>
      </c>
    </row>
    <row r="350" spans="1:3" ht="12.75">
      <c r="A350" t="s">
        <v>2086</v>
      </c>
      <c r="B350" t="s">
        <v>2085</v>
      </c>
      <c r="C350" t="s">
        <v>2087</v>
      </c>
    </row>
    <row r="351" spans="1:3" ht="12.75">
      <c r="A351" t="s">
        <v>2024</v>
      </c>
      <c r="B351" t="s">
        <v>2023</v>
      </c>
      <c r="C351" t="s">
        <v>973</v>
      </c>
    </row>
    <row r="352" spans="1:3" ht="12.75">
      <c r="A352" t="s">
        <v>1913</v>
      </c>
      <c r="B352" t="s">
        <v>1912</v>
      </c>
      <c r="C352" t="s">
        <v>1914</v>
      </c>
    </row>
    <row r="353" spans="1:3" ht="12.75">
      <c r="A353" t="s">
        <v>3020</v>
      </c>
      <c r="B353" t="s">
        <v>3019</v>
      </c>
      <c r="C353" t="s">
        <v>3021</v>
      </c>
    </row>
    <row r="354" spans="1:3" ht="12.75">
      <c r="A354" t="s">
        <v>1910</v>
      </c>
      <c r="B354" t="s">
        <v>1909</v>
      </c>
      <c r="C354" t="s">
        <v>1911</v>
      </c>
    </row>
    <row r="355" spans="1:3" ht="12.75">
      <c r="A355" t="s">
        <v>4228</v>
      </c>
      <c r="B355" t="s">
        <v>4227</v>
      </c>
      <c r="C355" t="s">
        <v>4229</v>
      </c>
    </row>
    <row r="356" spans="1:3" ht="12.75">
      <c r="A356" t="s">
        <v>1286</v>
      </c>
      <c r="B356" t="s">
        <v>1279</v>
      </c>
      <c r="C356" t="s">
        <v>1287</v>
      </c>
    </row>
    <row r="357" spans="1:3" ht="12.75">
      <c r="A357" t="s">
        <v>2010</v>
      </c>
      <c r="B357" t="s">
        <v>2009</v>
      </c>
      <c r="C357" t="s">
        <v>2011</v>
      </c>
    </row>
    <row r="358" spans="1:3" ht="12.75">
      <c r="A358" t="s">
        <v>974</v>
      </c>
      <c r="B358" t="s">
        <v>1377</v>
      </c>
      <c r="C358" t="s">
        <v>3755</v>
      </c>
    </row>
    <row r="359" spans="1:3" ht="12.75">
      <c r="A359" t="s">
        <v>1907</v>
      </c>
      <c r="B359" t="s">
        <v>1906</v>
      </c>
      <c r="C359" t="s">
        <v>1908</v>
      </c>
    </row>
    <row r="360" spans="1:3" ht="12.75">
      <c r="A360" t="s">
        <v>2038</v>
      </c>
      <c r="B360" t="s">
        <v>2037</v>
      </c>
      <c r="C360" t="s">
        <v>2039</v>
      </c>
    </row>
    <row r="361" spans="1:3" ht="12.75">
      <c r="A361" t="s">
        <v>4499</v>
      </c>
      <c r="B361" t="s">
        <v>4498</v>
      </c>
      <c r="C361" t="s">
        <v>4500</v>
      </c>
    </row>
    <row r="362" spans="1:3" ht="12.75">
      <c r="A362" t="s">
        <v>4014</v>
      </c>
      <c r="B362" t="s">
        <v>4013</v>
      </c>
      <c r="C362" t="s">
        <v>4015</v>
      </c>
    </row>
    <row r="363" spans="1:3" ht="12.75">
      <c r="A363" t="s">
        <v>2074</v>
      </c>
      <c r="B363" t="s">
        <v>2073</v>
      </c>
      <c r="C363" t="s">
        <v>2075</v>
      </c>
    </row>
    <row r="364" spans="1:3" ht="12.75">
      <c r="A364" t="s">
        <v>2089</v>
      </c>
      <c r="B364" t="s">
        <v>2088</v>
      </c>
      <c r="C364" t="s">
        <v>2090</v>
      </c>
    </row>
    <row r="365" spans="1:3" ht="12.75">
      <c r="A365" t="s">
        <v>2026</v>
      </c>
      <c r="B365" t="s">
        <v>2025</v>
      </c>
      <c r="C365" t="s">
        <v>2027</v>
      </c>
    </row>
    <row r="366" spans="1:3" ht="12.75">
      <c r="A366" t="s">
        <v>2101</v>
      </c>
      <c r="B366" t="s">
        <v>2100</v>
      </c>
      <c r="C366" t="s">
        <v>2102</v>
      </c>
    </row>
    <row r="367" spans="1:3" ht="12.75">
      <c r="A367" t="s">
        <v>2107</v>
      </c>
      <c r="B367" t="s">
        <v>2106</v>
      </c>
      <c r="C367" t="s">
        <v>2108</v>
      </c>
    </row>
    <row r="368" spans="1:3" ht="12.75">
      <c r="A368" t="s">
        <v>2068</v>
      </c>
      <c r="B368" t="s">
        <v>2067</v>
      </c>
      <c r="C368" t="s">
        <v>2069</v>
      </c>
    </row>
    <row r="369" spans="1:3" ht="12.75">
      <c r="A369" t="s">
        <v>1898</v>
      </c>
      <c r="B369" t="s">
        <v>1897</v>
      </c>
      <c r="C369" t="s">
        <v>1899</v>
      </c>
    </row>
    <row r="370" spans="1:3" ht="12.75">
      <c r="A370" t="s">
        <v>975</v>
      </c>
      <c r="B370" t="s">
        <v>976</v>
      </c>
      <c r="C370" t="s">
        <v>977</v>
      </c>
    </row>
    <row r="371" spans="1:3" ht="12.75">
      <c r="A371" t="s">
        <v>4410</v>
      </c>
      <c r="B371" t="s">
        <v>4409</v>
      </c>
      <c r="C371" t="s">
        <v>4411</v>
      </c>
    </row>
    <row r="372" spans="1:3" ht="12.75">
      <c r="A372" t="s">
        <v>4505</v>
      </c>
      <c r="B372" t="s">
        <v>4504</v>
      </c>
      <c r="C372" t="s">
        <v>4506</v>
      </c>
    </row>
    <row r="373" spans="1:3" ht="12.75">
      <c r="A373" t="s">
        <v>4481</v>
      </c>
      <c r="B373" t="s">
        <v>4480</v>
      </c>
      <c r="C373" t="s">
        <v>4482</v>
      </c>
    </row>
    <row r="374" spans="1:3" ht="12.75">
      <c r="A374" t="s">
        <v>4473</v>
      </c>
      <c r="B374" t="s">
        <v>4472</v>
      </c>
      <c r="C374" t="s">
        <v>4474</v>
      </c>
    </row>
    <row r="375" spans="1:3" ht="12.75">
      <c r="A375" t="s">
        <v>2137</v>
      </c>
      <c r="B375" t="s">
        <v>2136</v>
      </c>
      <c r="C375" t="s">
        <v>2138</v>
      </c>
    </row>
    <row r="376" spans="1:3" ht="12.75">
      <c r="A376" t="s">
        <v>4461</v>
      </c>
      <c r="B376" t="s">
        <v>4460</v>
      </c>
      <c r="C376" t="s">
        <v>4462</v>
      </c>
    </row>
    <row r="377" spans="1:3" ht="12.75">
      <c r="A377" t="s">
        <v>4493</v>
      </c>
      <c r="B377" t="s">
        <v>4492</v>
      </c>
      <c r="C377" t="s">
        <v>4494</v>
      </c>
    </row>
    <row r="378" spans="1:3" ht="12.75">
      <c r="A378" t="s">
        <v>4422</v>
      </c>
      <c r="B378" t="s">
        <v>4421</v>
      </c>
      <c r="C378" t="s">
        <v>4423</v>
      </c>
    </row>
    <row r="379" spans="1:3" ht="12.75">
      <c r="A379" t="s">
        <v>3050</v>
      </c>
      <c r="B379" t="s">
        <v>3049</v>
      </c>
      <c r="C379" t="s">
        <v>3051</v>
      </c>
    </row>
    <row r="380" spans="1:3" ht="12.75">
      <c r="A380" t="s">
        <v>1312</v>
      </c>
      <c r="B380" t="s">
        <v>1311</v>
      </c>
      <c r="C380" t="s">
        <v>1313</v>
      </c>
    </row>
    <row r="381" spans="1:3" ht="12.75">
      <c r="A381" t="s">
        <v>3032</v>
      </c>
      <c r="B381" t="s">
        <v>3031</v>
      </c>
      <c r="C381" t="s">
        <v>3033</v>
      </c>
    </row>
    <row r="382" spans="1:3" ht="12.75">
      <c r="A382" t="s">
        <v>2041</v>
      </c>
      <c r="B382" t="s">
        <v>2040</v>
      </c>
      <c r="C382" t="s">
        <v>2042</v>
      </c>
    </row>
    <row r="383" spans="1:3" ht="12.75">
      <c r="A383" t="s">
        <v>4404</v>
      </c>
      <c r="B383" t="s">
        <v>4403</v>
      </c>
      <c r="C383" t="s">
        <v>4405</v>
      </c>
    </row>
    <row r="384" spans="1:3" ht="12.75">
      <c r="A384" t="s">
        <v>4392</v>
      </c>
      <c r="B384" t="s">
        <v>4391</v>
      </c>
      <c r="C384" t="s">
        <v>4393</v>
      </c>
    </row>
    <row r="385" spans="1:3" ht="12.75">
      <c r="A385" t="s">
        <v>4517</v>
      </c>
      <c r="B385" t="s">
        <v>4516</v>
      </c>
      <c r="C385" t="s">
        <v>4518</v>
      </c>
    </row>
    <row r="386" spans="1:3" ht="12.75">
      <c r="A386" t="s">
        <v>4328</v>
      </c>
      <c r="B386" t="s">
        <v>4327</v>
      </c>
      <c r="C386" t="s">
        <v>4329</v>
      </c>
    </row>
    <row r="387" spans="1:3" ht="12.75">
      <c r="A387" t="s">
        <v>4308</v>
      </c>
      <c r="B387" t="s">
        <v>4307</v>
      </c>
      <c r="C387" t="s">
        <v>4309</v>
      </c>
    </row>
    <row r="388" spans="1:3" ht="12.75">
      <c r="A388" t="s">
        <v>4317</v>
      </c>
      <c r="B388" t="s">
        <v>4316</v>
      </c>
      <c r="C388" t="s">
        <v>4318</v>
      </c>
    </row>
    <row r="389" spans="1:3" ht="12.75">
      <c r="A389" t="s">
        <v>4325</v>
      </c>
      <c r="B389" t="s">
        <v>4324</v>
      </c>
      <c r="C389" t="s">
        <v>4326</v>
      </c>
    </row>
    <row r="390" spans="1:3" ht="12.75">
      <c r="A390" t="s">
        <v>4370</v>
      </c>
      <c r="B390" t="s">
        <v>4369</v>
      </c>
      <c r="C390" t="s">
        <v>4371</v>
      </c>
    </row>
    <row r="391" spans="1:3" ht="12.75">
      <c r="A391" t="s">
        <v>4526</v>
      </c>
      <c r="B391" t="s">
        <v>4525</v>
      </c>
      <c r="C391" t="s">
        <v>4527</v>
      </c>
    </row>
    <row r="392" spans="1:3" ht="12.75">
      <c r="A392" t="s">
        <v>4541</v>
      </c>
      <c r="B392" t="s">
        <v>4540</v>
      </c>
      <c r="C392" t="s">
        <v>4542</v>
      </c>
    </row>
    <row r="393" spans="1:3" ht="12.75">
      <c r="A393" t="s">
        <v>4278</v>
      </c>
      <c r="B393" t="s">
        <v>4277</v>
      </c>
      <c r="C393" t="s">
        <v>4279</v>
      </c>
    </row>
    <row r="394" spans="1:3" ht="12.75">
      <c r="A394" t="s">
        <v>4287</v>
      </c>
      <c r="B394" t="s">
        <v>4286</v>
      </c>
      <c r="C394" t="s">
        <v>4288</v>
      </c>
    </row>
    <row r="395" spans="1:3" ht="12.75">
      <c r="A395" t="s">
        <v>4401</v>
      </c>
      <c r="B395" t="s">
        <v>4400</v>
      </c>
      <c r="C395" t="s">
        <v>4402</v>
      </c>
    </row>
    <row r="396" spans="1:3" ht="12.75">
      <c r="A396" t="s">
        <v>4398</v>
      </c>
      <c r="B396" t="s">
        <v>4397</v>
      </c>
      <c r="C396" t="s">
        <v>4399</v>
      </c>
    </row>
    <row r="397" spans="1:3" ht="12.75">
      <c r="A397" t="s">
        <v>2134</v>
      </c>
      <c r="B397" t="s">
        <v>2133</v>
      </c>
      <c r="C397" t="s">
        <v>2135</v>
      </c>
    </row>
    <row r="398" spans="1:3" ht="12.75">
      <c r="A398" t="s">
        <v>2131</v>
      </c>
      <c r="B398" t="s">
        <v>2130</v>
      </c>
      <c r="C398" t="s">
        <v>2132</v>
      </c>
    </row>
    <row r="399" spans="1:3" ht="12.75">
      <c r="A399" t="s">
        <v>4389</v>
      </c>
      <c r="B399" t="s">
        <v>4388</v>
      </c>
      <c r="C399" t="s">
        <v>4390</v>
      </c>
    </row>
    <row r="400" spans="1:3" ht="12.75">
      <c r="A400" t="s">
        <v>4272</v>
      </c>
      <c r="B400" t="s">
        <v>4271</v>
      </c>
      <c r="C400" t="s">
        <v>4273</v>
      </c>
    </row>
    <row r="401" spans="1:3" ht="12.75">
      <c r="A401" t="s">
        <v>4419</v>
      </c>
      <c r="B401" t="s">
        <v>4418</v>
      </c>
      <c r="C401" t="s">
        <v>4420</v>
      </c>
    </row>
    <row r="402" spans="1:3" ht="12.75">
      <c r="A402" t="s">
        <v>978</v>
      </c>
      <c r="B402" t="s">
        <v>979</v>
      </c>
      <c r="C402" t="s">
        <v>4509</v>
      </c>
    </row>
    <row r="403" spans="1:3" ht="12.75">
      <c r="A403" t="s">
        <v>1989</v>
      </c>
      <c r="B403" t="s">
        <v>3975</v>
      </c>
      <c r="C403" t="s">
        <v>1990</v>
      </c>
    </row>
    <row r="404" spans="1:3" ht="12.75">
      <c r="A404" t="s">
        <v>2065</v>
      </c>
      <c r="B404" t="s">
        <v>2064</v>
      </c>
      <c r="C404" t="s">
        <v>2066</v>
      </c>
    </row>
    <row r="405" spans="1:3" ht="12.75">
      <c r="A405" t="s">
        <v>2077</v>
      </c>
      <c r="B405" t="s">
        <v>2076</v>
      </c>
      <c r="C405" t="s">
        <v>2078</v>
      </c>
    </row>
    <row r="406" spans="1:3" ht="12.75">
      <c r="A406" t="s">
        <v>2122</v>
      </c>
      <c r="B406" t="s">
        <v>2121</v>
      </c>
      <c r="C406" t="s">
        <v>2123</v>
      </c>
    </row>
    <row r="407" spans="1:3" ht="12.75">
      <c r="A407" t="s">
        <v>4355</v>
      </c>
      <c r="B407" t="s">
        <v>4354</v>
      </c>
      <c r="C407" t="s">
        <v>4356</v>
      </c>
    </row>
    <row r="408" spans="1:3" ht="12.75">
      <c r="A408" t="s">
        <v>4337</v>
      </c>
      <c r="B408" t="s">
        <v>4336</v>
      </c>
      <c r="C408" t="s">
        <v>4338</v>
      </c>
    </row>
    <row r="409" spans="1:3" ht="12.75">
      <c r="A409" t="s">
        <v>4352</v>
      </c>
      <c r="B409" t="s">
        <v>4351</v>
      </c>
      <c r="C409" t="s">
        <v>4353</v>
      </c>
    </row>
    <row r="410" spans="1:3" ht="12.75">
      <c r="A410" t="s">
        <v>4334</v>
      </c>
      <c r="B410" t="s">
        <v>4333</v>
      </c>
      <c r="C410" t="s">
        <v>4335</v>
      </c>
    </row>
    <row r="411" spans="1:3" ht="12.75">
      <c r="A411" t="s">
        <v>4378</v>
      </c>
      <c r="B411" t="s">
        <v>4377</v>
      </c>
      <c r="C411" t="s">
        <v>4379</v>
      </c>
    </row>
    <row r="412" spans="1:3" ht="12.75">
      <c r="A412" t="s">
        <v>4320</v>
      </c>
      <c r="B412" t="s">
        <v>4319</v>
      </c>
      <c r="C412" t="s">
        <v>980</v>
      </c>
    </row>
    <row r="413" spans="1:3" ht="12.75">
      <c r="A413" t="s">
        <v>2098</v>
      </c>
      <c r="B413" t="s">
        <v>2097</v>
      </c>
      <c r="C413" t="s">
        <v>2099</v>
      </c>
    </row>
    <row r="414" spans="1:3" ht="12.75">
      <c r="A414" t="s">
        <v>2104</v>
      </c>
      <c r="B414" t="s">
        <v>2103</v>
      </c>
      <c r="C414" t="s">
        <v>2105</v>
      </c>
    </row>
    <row r="415" spans="1:3" ht="12.75">
      <c r="A415" t="s">
        <v>4364</v>
      </c>
      <c r="B415" t="s">
        <v>4363</v>
      </c>
      <c r="C415" t="s">
        <v>4365</v>
      </c>
    </row>
    <row r="416" spans="1:3" ht="12.75">
      <c r="A416" t="s">
        <v>4252</v>
      </c>
      <c r="B416" t="s">
        <v>4251</v>
      </c>
      <c r="C416" t="s">
        <v>4253</v>
      </c>
    </row>
    <row r="417" spans="1:3" ht="12.75">
      <c r="A417" t="s">
        <v>4260</v>
      </c>
      <c r="B417" t="s">
        <v>4259</v>
      </c>
      <c r="C417" t="s">
        <v>4261</v>
      </c>
    </row>
    <row r="418" spans="1:3" ht="12.75">
      <c r="A418" t="s">
        <v>4225</v>
      </c>
      <c r="B418" t="s">
        <v>4224</v>
      </c>
      <c r="C418" t="s">
        <v>4226</v>
      </c>
    </row>
    <row r="419" spans="1:3" ht="12.75">
      <c r="A419" t="s">
        <v>2957</v>
      </c>
      <c r="B419" t="s">
        <v>2956</v>
      </c>
      <c r="C419" t="s">
        <v>2958</v>
      </c>
    </row>
    <row r="420" spans="1:3" ht="12.75">
      <c r="A420" t="s">
        <v>981</v>
      </c>
      <c r="B420" t="s">
        <v>982</v>
      </c>
      <c r="C420" t="s">
        <v>983</v>
      </c>
    </row>
    <row r="421" spans="1:3" ht="12.75">
      <c r="A421" t="s">
        <v>4386</v>
      </c>
      <c r="B421" t="s">
        <v>4385</v>
      </c>
      <c r="C421" t="s">
        <v>4387</v>
      </c>
    </row>
    <row r="422" spans="1:3" ht="12.75">
      <c r="A422" t="s">
        <v>4299</v>
      </c>
      <c r="B422" t="s">
        <v>4298</v>
      </c>
      <c r="C422" t="s">
        <v>4300</v>
      </c>
    </row>
    <row r="423" spans="1:3" ht="12.75">
      <c r="A423" t="s">
        <v>4331</v>
      </c>
      <c r="B423" t="s">
        <v>4330</v>
      </c>
      <c r="C423" t="s">
        <v>4332</v>
      </c>
    </row>
    <row r="424" spans="1:3" ht="12.75">
      <c r="A424" t="s">
        <v>4249</v>
      </c>
      <c r="B424" t="s">
        <v>4248</v>
      </c>
      <c r="C424" t="s">
        <v>4250</v>
      </c>
    </row>
    <row r="425" spans="1:3" ht="12.75">
      <c r="A425" t="s">
        <v>4293</v>
      </c>
      <c r="B425" t="s">
        <v>4292</v>
      </c>
      <c r="C425" t="s">
        <v>4294</v>
      </c>
    </row>
    <row r="426" spans="1:3" ht="12.75">
      <c r="A426" t="s">
        <v>4302</v>
      </c>
      <c r="B426" t="s">
        <v>4301</v>
      </c>
      <c r="C426" t="s">
        <v>4303</v>
      </c>
    </row>
    <row r="427" spans="1:3" ht="12.75">
      <c r="A427" t="s">
        <v>4395</v>
      </c>
      <c r="B427" t="s">
        <v>4394</v>
      </c>
      <c r="C427" t="s">
        <v>4396</v>
      </c>
    </row>
    <row r="428" spans="1:3" ht="12.75">
      <c r="A428" t="s">
        <v>4416</v>
      </c>
      <c r="B428" t="s">
        <v>4415</v>
      </c>
      <c r="C428" t="s">
        <v>4417</v>
      </c>
    </row>
    <row r="429" spans="1:3" ht="12.75">
      <c r="A429" t="s">
        <v>2013</v>
      </c>
      <c r="B429" t="s">
        <v>2012</v>
      </c>
      <c r="C429" t="s">
        <v>984</v>
      </c>
    </row>
    <row r="430" spans="1:3" ht="12.75">
      <c r="A430" t="s">
        <v>2128</v>
      </c>
      <c r="B430" t="s">
        <v>2127</v>
      </c>
      <c r="C430" t="s">
        <v>2129</v>
      </c>
    </row>
    <row r="431" spans="1:3" ht="12.75">
      <c r="A431" t="s">
        <v>2053</v>
      </c>
      <c r="B431" t="s">
        <v>2052</v>
      </c>
      <c r="C431" t="s">
        <v>2054</v>
      </c>
    </row>
    <row r="432" spans="1:3" ht="12.75">
      <c r="A432" t="s">
        <v>4281</v>
      </c>
      <c r="B432" t="s">
        <v>4280</v>
      </c>
      <c r="C432" t="s">
        <v>4282</v>
      </c>
    </row>
    <row r="433" spans="1:3" ht="12.75">
      <c r="A433" t="s">
        <v>4373</v>
      </c>
      <c r="B433" t="s">
        <v>4372</v>
      </c>
      <c r="C433" t="s">
        <v>4374</v>
      </c>
    </row>
    <row r="434" spans="1:3" ht="12.75">
      <c r="A434" t="s">
        <v>4381</v>
      </c>
      <c r="B434" t="s">
        <v>4380</v>
      </c>
      <c r="C434" t="s">
        <v>985</v>
      </c>
    </row>
    <row r="435" spans="1:3" ht="12.75">
      <c r="A435" t="s">
        <v>4361</v>
      </c>
      <c r="B435" t="s">
        <v>4360</v>
      </c>
      <c r="C435" t="s">
        <v>4362</v>
      </c>
    </row>
    <row r="436" spans="1:3" ht="12.75">
      <c r="A436" t="s">
        <v>2001</v>
      </c>
      <c r="B436" t="s">
        <v>2000</v>
      </c>
      <c r="C436" t="s">
        <v>2002</v>
      </c>
    </row>
    <row r="437" spans="1:3" ht="12.75">
      <c r="A437" t="s">
        <v>2029</v>
      </c>
      <c r="B437" t="s">
        <v>2028</v>
      </c>
      <c r="C437" t="s">
        <v>2030</v>
      </c>
    </row>
    <row r="438" spans="1:3" ht="12.75">
      <c r="A438" t="s">
        <v>4290</v>
      </c>
      <c r="B438" t="s">
        <v>4289</v>
      </c>
      <c r="C438" t="s">
        <v>4291</v>
      </c>
    </row>
    <row r="439" spans="1:3" ht="12.75">
      <c r="A439" t="s">
        <v>4269</v>
      </c>
      <c r="B439" t="s">
        <v>4268</v>
      </c>
      <c r="C439" t="s">
        <v>4270</v>
      </c>
    </row>
    <row r="440" spans="1:3" ht="12.75">
      <c r="A440" t="s">
        <v>4258</v>
      </c>
      <c r="B440" t="s">
        <v>4257</v>
      </c>
      <c r="C440" t="s">
        <v>986</v>
      </c>
    </row>
    <row r="441" spans="1:3" ht="12.75">
      <c r="A441" t="s">
        <v>987</v>
      </c>
      <c r="B441" t="s">
        <v>988</v>
      </c>
      <c r="C441" t="s">
        <v>989</v>
      </c>
    </row>
    <row r="442" spans="1:3" ht="12.75">
      <c r="A442" t="s">
        <v>990</v>
      </c>
      <c r="B442" t="s">
        <v>991</v>
      </c>
      <c r="C442" t="s">
        <v>992</v>
      </c>
    </row>
    <row r="443" spans="1:3" ht="12.75">
      <c r="A443" t="s">
        <v>4266</v>
      </c>
      <c r="B443" t="s">
        <v>4265</v>
      </c>
      <c r="C443" t="s">
        <v>4267</v>
      </c>
    </row>
    <row r="444" spans="1:3" ht="12.75">
      <c r="A444" t="s">
        <v>2978</v>
      </c>
      <c r="B444" t="s">
        <v>2977</v>
      </c>
      <c r="C444" t="s">
        <v>2979</v>
      </c>
    </row>
    <row r="445" spans="1:3" ht="12.75">
      <c r="A445" t="s">
        <v>993</v>
      </c>
      <c r="B445" t="s">
        <v>994</v>
      </c>
      <c r="C445" t="s">
        <v>995</v>
      </c>
    </row>
    <row r="446" spans="1:3" ht="12.75">
      <c r="A446" t="s">
        <v>996</v>
      </c>
      <c r="B446" t="s">
        <v>997</v>
      </c>
      <c r="C446" t="s">
        <v>998</v>
      </c>
    </row>
    <row r="447" spans="1:3" ht="12.75">
      <c r="A447" t="s">
        <v>999</v>
      </c>
      <c r="B447" t="s">
        <v>1000</v>
      </c>
      <c r="C447" t="s">
        <v>1001</v>
      </c>
    </row>
    <row r="448" spans="1:3" ht="12.75">
      <c r="A448" t="s">
        <v>4383</v>
      </c>
      <c r="B448" t="s">
        <v>4382</v>
      </c>
      <c r="C448" t="s">
        <v>4384</v>
      </c>
    </row>
    <row r="449" spans="1:3" ht="12.75">
      <c r="A449" t="s">
        <v>2143</v>
      </c>
      <c r="B449" t="s">
        <v>2142</v>
      </c>
      <c r="C449" t="s">
        <v>2144</v>
      </c>
    </row>
    <row r="450" spans="1:3" ht="12.75">
      <c r="A450" t="s">
        <v>1002</v>
      </c>
      <c r="B450" t="s">
        <v>1003</v>
      </c>
      <c r="C450" t="s">
        <v>1004</v>
      </c>
    </row>
    <row r="451" spans="1:3" ht="12.75">
      <c r="A451" t="s">
        <v>1005</v>
      </c>
      <c r="B451" t="s">
        <v>1006</v>
      </c>
      <c r="C451" t="s">
        <v>1007</v>
      </c>
    </row>
    <row r="452" spans="1:3" ht="12.75">
      <c r="A452" t="s">
        <v>2146</v>
      </c>
      <c r="B452" t="s">
        <v>2145</v>
      </c>
      <c r="C452" t="s">
        <v>2147</v>
      </c>
    </row>
    <row r="453" spans="1:3" ht="12.75">
      <c r="A453" t="s">
        <v>4467</v>
      </c>
      <c r="B453" t="s">
        <v>4466</v>
      </c>
      <c r="C453" t="s">
        <v>4468</v>
      </c>
    </row>
    <row r="454" spans="1:3" ht="12.75">
      <c r="A454" t="s">
        <v>1904</v>
      </c>
      <c r="B454" t="s">
        <v>1903</v>
      </c>
      <c r="C454" t="s">
        <v>1905</v>
      </c>
    </row>
    <row r="455" spans="1:3" ht="12.75">
      <c r="A455" t="s">
        <v>778</v>
      </c>
      <c r="B455" t="s">
        <v>777</v>
      </c>
      <c r="C455" t="s">
        <v>4012</v>
      </c>
    </row>
    <row r="456" spans="1:3" ht="12.75">
      <c r="A456" t="s">
        <v>4446</v>
      </c>
      <c r="B456" t="s">
        <v>4445</v>
      </c>
      <c r="C456" t="s">
        <v>4447</v>
      </c>
    </row>
    <row r="457" spans="1:3" ht="12.75">
      <c r="A457" t="s">
        <v>4449</v>
      </c>
      <c r="B457" t="s">
        <v>4448</v>
      </c>
      <c r="C457" t="s">
        <v>4450</v>
      </c>
    </row>
    <row r="458" spans="1:3" ht="12.75">
      <c r="A458" t="s">
        <v>4437</v>
      </c>
      <c r="B458" t="s">
        <v>4436</v>
      </c>
      <c r="C458" t="s">
        <v>4438</v>
      </c>
    </row>
    <row r="459" spans="1:3" ht="12.75">
      <c r="A459" t="s">
        <v>4514</v>
      </c>
      <c r="B459" t="s">
        <v>4513</v>
      </c>
      <c r="C459" t="s">
        <v>4515</v>
      </c>
    </row>
    <row r="460" spans="1:3" ht="12.75">
      <c r="A460" t="s">
        <v>4511</v>
      </c>
      <c r="B460" t="s">
        <v>4510</v>
      </c>
      <c r="C460" t="s">
        <v>4512</v>
      </c>
    </row>
    <row r="461" spans="1:3" ht="12.75">
      <c r="A461" t="s">
        <v>4490</v>
      </c>
      <c r="B461" t="s">
        <v>4489</v>
      </c>
      <c r="C461" t="s">
        <v>4491</v>
      </c>
    </row>
    <row r="462" spans="1:3" ht="12.75">
      <c r="A462" t="s">
        <v>1321</v>
      </c>
      <c r="B462" t="s">
        <v>1320</v>
      </c>
      <c r="C462" t="s">
        <v>1322</v>
      </c>
    </row>
    <row r="463" spans="1:3" ht="12.75">
      <c r="A463" t="s">
        <v>3026</v>
      </c>
      <c r="B463" t="s">
        <v>3025</v>
      </c>
      <c r="C463" t="s">
        <v>3027</v>
      </c>
    </row>
    <row r="464" spans="1:3" ht="12.75">
      <c r="A464" t="s">
        <v>4425</v>
      </c>
      <c r="B464" t="s">
        <v>4424</v>
      </c>
      <c r="C464" t="s">
        <v>4426</v>
      </c>
    </row>
    <row r="465" spans="1:3" ht="12.75">
      <c r="A465" t="s">
        <v>2981</v>
      </c>
      <c r="B465" t="s">
        <v>2980</v>
      </c>
      <c r="C465" t="s">
        <v>2982</v>
      </c>
    </row>
    <row r="466" spans="1:3" ht="12.75">
      <c r="A466" t="s">
        <v>2963</v>
      </c>
      <c r="B466" t="s">
        <v>2962</v>
      </c>
      <c r="C466" t="s">
        <v>2964</v>
      </c>
    </row>
    <row r="467" spans="1:3" ht="12.75">
      <c r="A467" t="s">
        <v>2152</v>
      </c>
      <c r="B467" t="s">
        <v>2151</v>
      </c>
      <c r="C467" t="s">
        <v>2153</v>
      </c>
    </row>
    <row r="468" spans="1:3" ht="12.75">
      <c r="A468" t="s">
        <v>4428</v>
      </c>
      <c r="B468" t="s">
        <v>4427</v>
      </c>
      <c r="C468" t="s">
        <v>4429</v>
      </c>
    </row>
    <row r="469" spans="1:3" ht="12.75">
      <c r="A469" t="s">
        <v>4431</v>
      </c>
      <c r="B469" t="s">
        <v>4430</v>
      </c>
      <c r="C469" t="s">
        <v>4432</v>
      </c>
    </row>
    <row r="470" spans="1:3" ht="12.75">
      <c r="A470" t="s">
        <v>3038</v>
      </c>
      <c r="B470" t="s">
        <v>3037</v>
      </c>
      <c r="C470" t="s">
        <v>3039</v>
      </c>
    </row>
    <row r="471" spans="1:3" ht="12.75">
      <c r="A471" t="s">
        <v>3017</v>
      </c>
      <c r="B471" t="s">
        <v>3016</v>
      </c>
      <c r="C471" t="s">
        <v>3018</v>
      </c>
    </row>
    <row r="472" spans="1:3" ht="12.75">
      <c r="A472" t="s">
        <v>3041</v>
      </c>
      <c r="B472" t="s">
        <v>3040</v>
      </c>
      <c r="C472" t="s">
        <v>3042</v>
      </c>
    </row>
    <row r="473" spans="1:3" ht="12.75">
      <c r="A473" t="s">
        <v>1315</v>
      </c>
      <c r="B473" t="s">
        <v>1314</v>
      </c>
      <c r="C473" t="s">
        <v>1316</v>
      </c>
    </row>
    <row r="474" spans="1:3" ht="12.75">
      <c r="A474" t="s">
        <v>3044</v>
      </c>
      <c r="B474" t="s">
        <v>3043</v>
      </c>
      <c r="C474" t="s">
        <v>3045</v>
      </c>
    </row>
    <row r="475" spans="1:3" ht="12.75">
      <c r="A475" t="s">
        <v>2984</v>
      </c>
      <c r="B475" t="s">
        <v>2983</v>
      </c>
      <c r="C475" t="s">
        <v>2985</v>
      </c>
    </row>
    <row r="476" spans="1:3" ht="12.75">
      <c r="A476" t="s">
        <v>3011</v>
      </c>
      <c r="B476" t="s">
        <v>3010</v>
      </c>
      <c r="C476" t="s">
        <v>3012</v>
      </c>
    </row>
    <row r="477" spans="1:3" ht="12.75">
      <c r="A477" t="s">
        <v>2972</v>
      </c>
      <c r="B477" t="s">
        <v>2971</v>
      </c>
      <c r="C477" t="s">
        <v>2973</v>
      </c>
    </row>
    <row r="478" spans="1:3" ht="12.75">
      <c r="A478" t="s">
        <v>3053</v>
      </c>
      <c r="B478" t="s">
        <v>3052</v>
      </c>
      <c r="C478" t="s">
        <v>3054</v>
      </c>
    </row>
    <row r="479" spans="1:3" ht="12.75">
      <c r="A479" t="s">
        <v>4502</v>
      </c>
      <c r="B479" t="s">
        <v>4501</v>
      </c>
      <c r="C479" t="s">
        <v>4503</v>
      </c>
    </row>
    <row r="480" spans="1:3" ht="12.75">
      <c r="A480" t="s">
        <v>2999</v>
      </c>
      <c r="B480" t="s">
        <v>2998</v>
      </c>
      <c r="C480" t="s">
        <v>3000</v>
      </c>
    </row>
    <row r="481" spans="1:3" ht="12.75">
      <c r="A481" t="s">
        <v>4443</v>
      </c>
      <c r="B481" t="s">
        <v>4442</v>
      </c>
      <c r="C481" t="s">
        <v>4444</v>
      </c>
    </row>
    <row r="482" spans="1:3" ht="12.75">
      <c r="A482" t="s">
        <v>4440</v>
      </c>
      <c r="B482" t="s">
        <v>4439</v>
      </c>
      <c r="C482" t="s">
        <v>4441</v>
      </c>
    </row>
    <row r="483" spans="1:3" ht="12.75">
      <c r="A483" t="s">
        <v>3757</v>
      </c>
      <c r="B483" t="s">
        <v>3756</v>
      </c>
      <c r="C483" t="s">
        <v>1008</v>
      </c>
    </row>
    <row r="484" spans="1:3" ht="12.75">
      <c r="A484" t="s">
        <v>2158</v>
      </c>
      <c r="B484" t="s">
        <v>2157</v>
      </c>
      <c r="C484" t="s">
        <v>2159</v>
      </c>
    </row>
    <row r="485" spans="1:3" ht="12.75">
      <c r="A485" t="s">
        <v>1009</v>
      </c>
      <c r="B485" t="s">
        <v>1010</v>
      </c>
      <c r="C485" t="s">
        <v>1011</v>
      </c>
    </row>
    <row r="486" spans="1:3" ht="12.75">
      <c r="A486" t="s">
        <v>1012</v>
      </c>
      <c r="B486" t="s">
        <v>1013</v>
      </c>
      <c r="C486" t="s">
        <v>1014</v>
      </c>
    </row>
    <row r="487" spans="1:3" ht="12.75">
      <c r="A487" t="s">
        <v>1015</v>
      </c>
      <c r="B487" t="s">
        <v>1016</v>
      </c>
      <c r="C487" t="s">
        <v>1017</v>
      </c>
    </row>
    <row r="488" spans="1:3" ht="12.75">
      <c r="A488" t="s">
        <v>1018</v>
      </c>
      <c r="B488" t="s">
        <v>1019</v>
      </c>
      <c r="C488" t="s">
        <v>1020</v>
      </c>
    </row>
    <row r="489" spans="1:3" ht="12.75">
      <c r="A489" t="s">
        <v>2092</v>
      </c>
      <c r="B489" t="s">
        <v>2091</v>
      </c>
      <c r="C489" t="s">
        <v>2093</v>
      </c>
    </row>
    <row r="490" spans="1:3" ht="12.75">
      <c r="A490" t="s">
        <v>1021</v>
      </c>
      <c r="B490" t="s">
        <v>1022</v>
      </c>
      <c r="C490" t="s">
        <v>1023</v>
      </c>
    </row>
    <row r="491" spans="1:3" ht="12.75">
      <c r="A491" t="s">
        <v>1024</v>
      </c>
      <c r="B491" t="s">
        <v>1025</v>
      </c>
      <c r="C491" t="s">
        <v>1026</v>
      </c>
    </row>
    <row r="492" spans="1:3" ht="12.75">
      <c r="A492" t="s">
        <v>1027</v>
      </c>
      <c r="B492" t="s">
        <v>1028</v>
      </c>
      <c r="C492" t="s">
        <v>1029</v>
      </c>
    </row>
    <row r="493" spans="1:3" ht="12.75">
      <c r="A493" t="s">
        <v>1030</v>
      </c>
      <c r="B493" t="s">
        <v>1031</v>
      </c>
      <c r="C493" t="s">
        <v>1032</v>
      </c>
    </row>
    <row r="494" spans="1:3" ht="12.75">
      <c r="A494" t="s">
        <v>1033</v>
      </c>
      <c r="B494" t="s">
        <v>1034</v>
      </c>
      <c r="C494" t="s">
        <v>1035</v>
      </c>
    </row>
    <row r="495" spans="1:3" ht="12.75">
      <c r="A495" t="s">
        <v>1036</v>
      </c>
      <c r="B495" t="s">
        <v>1037</v>
      </c>
      <c r="C495" t="s">
        <v>1038</v>
      </c>
    </row>
    <row r="496" spans="1:3" ht="12.75">
      <c r="A496" t="s">
        <v>1039</v>
      </c>
      <c r="B496" t="s">
        <v>1040</v>
      </c>
      <c r="C496" t="s">
        <v>1041</v>
      </c>
    </row>
    <row r="497" spans="1:3" ht="12.75">
      <c r="A497" t="s">
        <v>2608</v>
      </c>
      <c r="B497" t="s">
        <v>2606</v>
      </c>
      <c r="C497" t="s">
        <v>2607</v>
      </c>
    </row>
    <row r="498" spans="1:3" ht="12.75">
      <c r="A498" t="s">
        <v>1042</v>
      </c>
      <c r="B498" t="s">
        <v>1043</v>
      </c>
      <c r="C498" t="s">
        <v>1044</v>
      </c>
    </row>
    <row r="499" spans="1:3" ht="12.75">
      <c r="A499" t="s">
        <v>1045</v>
      </c>
      <c r="B499" t="s">
        <v>1046</v>
      </c>
      <c r="C499" t="s">
        <v>1047</v>
      </c>
    </row>
    <row r="500" spans="1:3" ht="12.75">
      <c r="A500" t="s">
        <v>1048</v>
      </c>
      <c r="B500" t="s">
        <v>1049</v>
      </c>
      <c r="C500" t="s">
        <v>1050</v>
      </c>
    </row>
    <row r="501" spans="1:3" ht="12.75">
      <c r="A501" t="s">
        <v>1051</v>
      </c>
      <c r="B501" t="s">
        <v>1052</v>
      </c>
      <c r="C501" t="s">
        <v>1053</v>
      </c>
    </row>
    <row r="502" spans="1:3" ht="12.75">
      <c r="A502" t="s">
        <v>1054</v>
      </c>
      <c r="B502" t="s">
        <v>1055</v>
      </c>
      <c r="C502" t="s">
        <v>1056</v>
      </c>
    </row>
    <row r="503" spans="1:3" ht="12.75">
      <c r="A503" t="s">
        <v>1057</v>
      </c>
      <c r="B503" t="s">
        <v>1058</v>
      </c>
      <c r="C503" t="s">
        <v>1059</v>
      </c>
    </row>
    <row r="504" spans="1:3" ht="12.75">
      <c r="A504" t="s">
        <v>1060</v>
      </c>
      <c r="B504" t="s">
        <v>1061</v>
      </c>
      <c r="C504" t="s">
        <v>1062</v>
      </c>
    </row>
    <row r="505" spans="1:3" ht="12.75">
      <c r="A505" t="s">
        <v>1063</v>
      </c>
      <c r="B505" t="s">
        <v>1064</v>
      </c>
      <c r="C505" t="s">
        <v>1065</v>
      </c>
    </row>
    <row r="506" spans="1:3" ht="12.75">
      <c r="A506" t="s">
        <v>1066</v>
      </c>
      <c r="B506" t="s">
        <v>1067</v>
      </c>
      <c r="C506" t="s">
        <v>1068</v>
      </c>
    </row>
    <row r="507" spans="1:3" ht="12.75">
      <c r="A507" t="s">
        <v>1069</v>
      </c>
      <c r="B507" t="s">
        <v>1070</v>
      </c>
      <c r="C507" t="s">
        <v>1071</v>
      </c>
    </row>
    <row r="508" spans="1:3" ht="12.75">
      <c r="A508" t="s">
        <v>1072</v>
      </c>
      <c r="B508" t="s">
        <v>1073</v>
      </c>
      <c r="C508" t="s">
        <v>1074</v>
      </c>
    </row>
    <row r="509" spans="1:3" ht="12.75">
      <c r="A509" t="s">
        <v>1075</v>
      </c>
      <c r="B509" t="s">
        <v>1076</v>
      </c>
      <c r="C509" t="s">
        <v>1077</v>
      </c>
    </row>
    <row r="510" spans="1:3" ht="12.75">
      <c r="A510" t="s">
        <v>1078</v>
      </c>
      <c r="B510" t="s">
        <v>1079</v>
      </c>
      <c r="C510" t="s">
        <v>1080</v>
      </c>
    </row>
    <row r="511" spans="1:3" ht="12.75">
      <c r="A511" t="s">
        <v>1081</v>
      </c>
      <c r="B511" t="s">
        <v>1082</v>
      </c>
      <c r="C511" t="s">
        <v>1083</v>
      </c>
    </row>
    <row r="512" spans="1:3" ht="12.75">
      <c r="A512" t="s">
        <v>1084</v>
      </c>
      <c r="B512" t="s">
        <v>1085</v>
      </c>
      <c r="C512" t="s">
        <v>1086</v>
      </c>
    </row>
    <row r="513" spans="1:3" ht="12.75">
      <c r="A513" t="s">
        <v>1087</v>
      </c>
      <c r="B513" t="s">
        <v>1088</v>
      </c>
      <c r="C513" t="s">
        <v>1089</v>
      </c>
    </row>
    <row r="514" spans="1:3" ht="12.75">
      <c r="A514" t="s">
        <v>1090</v>
      </c>
      <c r="B514" t="s">
        <v>1091</v>
      </c>
      <c r="C514" t="s">
        <v>1092</v>
      </c>
    </row>
    <row r="515" spans="1:3" ht="12.75">
      <c r="A515" t="s">
        <v>1093</v>
      </c>
      <c r="B515" t="s">
        <v>1094</v>
      </c>
      <c r="C515" t="s">
        <v>1095</v>
      </c>
    </row>
    <row r="516" spans="1:3" ht="12.75">
      <c r="A516" t="s">
        <v>1096</v>
      </c>
      <c r="B516" t="s">
        <v>1097</v>
      </c>
      <c r="C516" t="s">
        <v>1098</v>
      </c>
    </row>
    <row r="517" spans="1:3" ht="12.75">
      <c r="A517" t="s">
        <v>1099</v>
      </c>
      <c r="B517" t="s">
        <v>1100</v>
      </c>
      <c r="C517" t="s">
        <v>1101</v>
      </c>
    </row>
    <row r="518" spans="1:3" ht="12.75">
      <c r="A518" t="s">
        <v>1102</v>
      </c>
      <c r="B518" t="s">
        <v>1103</v>
      </c>
      <c r="C518" t="s">
        <v>1104</v>
      </c>
    </row>
    <row r="519" spans="1:3" ht="12.75">
      <c r="A519" t="s">
        <v>1105</v>
      </c>
      <c r="B519" t="s">
        <v>1106</v>
      </c>
      <c r="C519" t="s">
        <v>1107</v>
      </c>
    </row>
    <row r="520" spans="1:3" ht="12.75">
      <c r="A520" t="s">
        <v>1108</v>
      </c>
      <c r="B520" t="s">
        <v>1109</v>
      </c>
      <c r="C520" t="s">
        <v>1110</v>
      </c>
    </row>
    <row r="521" spans="1:3" ht="12.75">
      <c r="A521" t="s">
        <v>1111</v>
      </c>
      <c r="B521" t="s">
        <v>1112</v>
      </c>
      <c r="C521" t="s">
        <v>1113</v>
      </c>
    </row>
    <row r="522" spans="1:3" ht="12.75">
      <c r="A522" t="s">
        <v>1114</v>
      </c>
      <c r="B522" t="s">
        <v>1115</v>
      </c>
      <c r="C522" t="s">
        <v>1116</v>
      </c>
    </row>
    <row r="523" spans="1:3" ht="12.75">
      <c r="A523" t="s">
        <v>1117</v>
      </c>
      <c r="B523" t="s">
        <v>1118</v>
      </c>
      <c r="C523" t="s">
        <v>1119</v>
      </c>
    </row>
    <row r="524" spans="1:3" ht="12.75">
      <c r="A524" t="s">
        <v>1120</v>
      </c>
      <c r="B524" t="s">
        <v>1121</v>
      </c>
      <c r="C524" t="s">
        <v>1122</v>
      </c>
    </row>
    <row r="525" spans="1:3" ht="12.75">
      <c r="A525" t="s">
        <v>1123</v>
      </c>
      <c r="B525" t="s">
        <v>1124</v>
      </c>
      <c r="C525" t="s">
        <v>1125</v>
      </c>
    </row>
    <row r="526" spans="1:3" ht="12.75">
      <c r="A526" t="s">
        <v>1126</v>
      </c>
      <c r="B526" t="s">
        <v>1127</v>
      </c>
      <c r="C526" t="s">
        <v>1128</v>
      </c>
    </row>
    <row r="527" spans="1:3" ht="12.75">
      <c r="A527" t="s">
        <v>1129</v>
      </c>
      <c r="B527" t="s">
        <v>1130</v>
      </c>
      <c r="C527" t="s">
        <v>1131</v>
      </c>
    </row>
    <row r="528" spans="1:3" ht="12.75">
      <c r="A528" t="s">
        <v>1132</v>
      </c>
      <c r="B528" t="s">
        <v>1133</v>
      </c>
      <c r="C528" t="s">
        <v>1134</v>
      </c>
    </row>
    <row r="529" spans="1:3" ht="12.75">
      <c r="A529" t="s">
        <v>1135</v>
      </c>
      <c r="B529" t="s">
        <v>1136</v>
      </c>
      <c r="C529" t="s">
        <v>1137</v>
      </c>
    </row>
    <row r="530" spans="1:3" ht="12.75">
      <c r="A530" t="s">
        <v>1138</v>
      </c>
      <c r="B530" t="s">
        <v>1139</v>
      </c>
      <c r="C530" t="s">
        <v>1140</v>
      </c>
    </row>
    <row r="531" spans="1:3" ht="12.75">
      <c r="A531" t="s">
        <v>1141</v>
      </c>
      <c r="B531" t="s">
        <v>1142</v>
      </c>
      <c r="C531" t="s">
        <v>1143</v>
      </c>
    </row>
    <row r="532" spans="1:3" ht="12.75">
      <c r="A532" t="s">
        <v>1144</v>
      </c>
      <c r="B532" t="s">
        <v>1145</v>
      </c>
      <c r="C532" t="s">
        <v>1146</v>
      </c>
    </row>
    <row r="533" spans="1:3" ht="12.75">
      <c r="A533" t="s">
        <v>1147</v>
      </c>
      <c r="B533" t="s">
        <v>1148</v>
      </c>
      <c r="C533" t="s">
        <v>1149</v>
      </c>
    </row>
    <row r="534" spans="1:3" ht="12.75">
      <c r="A534" t="s">
        <v>2116</v>
      </c>
      <c r="B534" t="s">
        <v>2115</v>
      </c>
      <c r="C534" t="s">
        <v>2117</v>
      </c>
    </row>
    <row r="535" spans="1:3" ht="12.75">
      <c r="A535" t="s">
        <v>1150</v>
      </c>
      <c r="B535" t="s">
        <v>1151</v>
      </c>
      <c r="C535" t="s">
        <v>1152</v>
      </c>
    </row>
    <row r="536" spans="1:3" ht="12.75">
      <c r="A536" t="s">
        <v>1153</v>
      </c>
      <c r="B536" t="s">
        <v>1154</v>
      </c>
      <c r="C536" t="s">
        <v>1155</v>
      </c>
    </row>
    <row r="537" spans="1:3" ht="12.75">
      <c r="A537" t="s">
        <v>1156</v>
      </c>
      <c r="B537" t="s">
        <v>1157</v>
      </c>
      <c r="C537" t="s">
        <v>1158</v>
      </c>
    </row>
    <row r="538" spans="1:3" ht="12.75">
      <c r="A538" t="s">
        <v>1159</v>
      </c>
      <c r="B538" t="s">
        <v>1160</v>
      </c>
      <c r="C538" t="s">
        <v>1161</v>
      </c>
    </row>
    <row r="539" spans="1:3" ht="12.75">
      <c r="A539" t="s">
        <v>1162</v>
      </c>
      <c r="B539" t="s">
        <v>1163</v>
      </c>
      <c r="C539" t="s">
        <v>1164</v>
      </c>
    </row>
    <row r="540" spans="1:3" ht="12.75">
      <c r="A540" t="s">
        <v>1165</v>
      </c>
      <c r="B540" t="s">
        <v>1166</v>
      </c>
      <c r="C540" t="s">
        <v>1167</v>
      </c>
    </row>
    <row r="541" spans="1:3" ht="12.75">
      <c r="A541" t="s">
        <v>1168</v>
      </c>
      <c r="B541" t="s">
        <v>1169</v>
      </c>
      <c r="C541" t="s">
        <v>1170</v>
      </c>
    </row>
    <row r="542" spans="1:3" ht="12.75">
      <c r="A542" t="s">
        <v>1171</v>
      </c>
      <c r="B542" t="s">
        <v>1172</v>
      </c>
      <c r="C542" t="s">
        <v>1173</v>
      </c>
    </row>
    <row r="543" spans="1:3" ht="12.75">
      <c r="A543" t="s">
        <v>1174</v>
      </c>
      <c r="B543" t="s">
        <v>1175</v>
      </c>
      <c r="C543" t="s">
        <v>1176</v>
      </c>
    </row>
    <row r="544" spans="1:3" ht="12.75">
      <c r="A544" t="s">
        <v>1177</v>
      </c>
      <c r="B544" t="s">
        <v>1178</v>
      </c>
      <c r="C544" t="s">
        <v>1179</v>
      </c>
    </row>
    <row r="545" spans="1:3" ht="12.75">
      <c r="A545" t="s">
        <v>1180</v>
      </c>
      <c r="B545" t="s">
        <v>1181</v>
      </c>
      <c r="C545" t="s">
        <v>1182</v>
      </c>
    </row>
    <row r="546" spans="1:3" ht="12.75">
      <c r="A546" t="s">
        <v>1183</v>
      </c>
      <c r="B546" t="s">
        <v>1184</v>
      </c>
      <c r="C546" t="s">
        <v>1185</v>
      </c>
    </row>
    <row r="547" spans="1:3" ht="12.75">
      <c r="A547" t="s">
        <v>1186</v>
      </c>
      <c r="B547" t="s">
        <v>1187</v>
      </c>
      <c r="C547" t="s">
        <v>1188</v>
      </c>
    </row>
    <row r="548" spans="1:3" ht="12.75">
      <c r="A548" t="s">
        <v>1189</v>
      </c>
      <c r="B548" t="s">
        <v>1190</v>
      </c>
      <c r="C548" t="s">
        <v>1191</v>
      </c>
    </row>
    <row r="549" spans="1:3" ht="12.75">
      <c r="A549" t="s">
        <v>1192</v>
      </c>
      <c r="B549" t="s">
        <v>1193</v>
      </c>
      <c r="C549" t="s">
        <v>1194</v>
      </c>
    </row>
    <row r="550" spans="1:3" ht="12.75">
      <c r="A550" t="s">
        <v>1195</v>
      </c>
      <c r="B550" t="s">
        <v>1196</v>
      </c>
      <c r="C550" t="s">
        <v>1197</v>
      </c>
    </row>
    <row r="551" spans="1:3" ht="12.75">
      <c r="A551" t="s">
        <v>1198</v>
      </c>
      <c r="B551" t="s">
        <v>1199</v>
      </c>
      <c r="C551" t="s">
        <v>1200</v>
      </c>
    </row>
    <row r="552" spans="1:3" ht="12.75">
      <c r="A552" t="s">
        <v>1201</v>
      </c>
      <c r="B552" t="s">
        <v>1202</v>
      </c>
      <c r="C552" t="s">
        <v>1203</v>
      </c>
    </row>
    <row r="553" spans="1:3" ht="12.75">
      <c r="A553" t="s">
        <v>1204</v>
      </c>
      <c r="B553" t="s">
        <v>1205</v>
      </c>
      <c r="C553" t="s">
        <v>1206</v>
      </c>
    </row>
    <row r="554" spans="1:3" ht="12.75">
      <c r="A554" t="s">
        <v>1207</v>
      </c>
      <c r="B554" t="s">
        <v>1208</v>
      </c>
      <c r="C554" t="s">
        <v>1209</v>
      </c>
    </row>
    <row r="555" spans="1:3" ht="12.75">
      <c r="A555" t="s">
        <v>1210</v>
      </c>
      <c r="B555" t="s">
        <v>1211</v>
      </c>
      <c r="C555" t="s">
        <v>1212</v>
      </c>
    </row>
    <row r="556" spans="1:3" ht="12.75">
      <c r="A556" t="s">
        <v>1213</v>
      </c>
      <c r="B556" t="s">
        <v>1214</v>
      </c>
      <c r="C556" t="s">
        <v>1215</v>
      </c>
    </row>
    <row r="557" spans="1:3" ht="12.75">
      <c r="A557" t="s">
        <v>1216</v>
      </c>
      <c r="B557" t="s">
        <v>1217</v>
      </c>
      <c r="C557" t="s">
        <v>1218</v>
      </c>
    </row>
    <row r="558" spans="1:3" ht="12.75">
      <c r="A558" t="s">
        <v>1219</v>
      </c>
      <c r="B558" t="s">
        <v>1220</v>
      </c>
      <c r="C558" t="s">
        <v>1221</v>
      </c>
    </row>
    <row r="559" spans="1:3" ht="12.75">
      <c r="A559" t="s">
        <v>1222</v>
      </c>
      <c r="B559" t="s">
        <v>1223</v>
      </c>
      <c r="C559" t="s">
        <v>1224</v>
      </c>
    </row>
    <row r="560" spans="1:3" ht="12.75">
      <c r="A560" t="s">
        <v>1225</v>
      </c>
      <c r="B560" t="s">
        <v>1226</v>
      </c>
      <c r="C560" t="s">
        <v>1227</v>
      </c>
    </row>
    <row r="561" spans="1:3" ht="12.75">
      <c r="A561" t="s">
        <v>1228</v>
      </c>
      <c r="B561" t="s">
        <v>1229</v>
      </c>
      <c r="C561" t="s">
        <v>1230</v>
      </c>
    </row>
    <row r="562" spans="1:3" ht="12.75">
      <c r="A562" t="s">
        <v>1231</v>
      </c>
      <c r="B562" t="s">
        <v>1232</v>
      </c>
      <c r="C562" t="s">
        <v>1233</v>
      </c>
    </row>
    <row r="563" spans="1:3" ht="12.75">
      <c r="A563" t="s">
        <v>1234</v>
      </c>
      <c r="B563" t="s">
        <v>1235</v>
      </c>
      <c r="C563" t="s">
        <v>1236</v>
      </c>
    </row>
    <row r="564" spans="1:3" ht="12.75">
      <c r="A564" t="s">
        <v>1237</v>
      </c>
      <c r="B564" t="s">
        <v>1238</v>
      </c>
      <c r="C564" t="s">
        <v>1239</v>
      </c>
    </row>
    <row r="565" spans="1:3" ht="12.75">
      <c r="A565" t="s">
        <v>1240</v>
      </c>
      <c r="B565" t="s">
        <v>1241</v>
      </c>
      <c r="C565" t="s">
        <v>1242</v>
      </c>
    </row>
    <row r="566" spans="1:3" ht="12.75">
      <c r="A566" t="s">
        <v>1243</v>
      </c>
      <c r="B566" t="s">
        <v>1244</v>
      </c>
      <c r="C566" t="s">
        <v>1245</v>
      </c>
    </row>
    <row r="567" spans="1:3" ht="12.75">
      <c r="A567" t="s">
        <v>1246</v>
      </c>
      <c r="B567" t="s">
        <v>1247</v>
      </c>
      <c r="C567" t="s">
        <v>224</v>
      </c>
    </row>
    <row r="568" spans="1:3" ht="12.75">
      <c r="A568" t="s">
        <v>225</v>
      </c>
      <c r="B568" t="s">
        <v>226</v>
      </c>
      <c r="C568" t="s">
        <v>227</v>
      </c>
    </row>
    <row r="569" spans="1:3" ht="12.75">
      <c r="A569" t="s">
        <v>228</v>
      </c>
      <c r="B569" t="s">
        <v>229</v>
      </c>
      <c r="C569" t="s">
        <v>230</v>
      </c>
    </row>
    <row r="570" spans="1:3" ht="12.75">
      <c r="A570" t="s">
        <v>231</v>
      </c>
      <c r="B570" t="s">
        <v>232</v>
      </c>
      <c r="C570" t="s">
        <v>233</v>
      </c>
    </row>
    <row r="571" spans="1:3" ht="12.75">
      <c r="A571" t="s">
        <v>234</v>
      </c>
      <c r="B571" t="s">
        <v>235</v>
      </c>
      <c r="C571" t="s">
        <v>236</v>
      </c>
    </row>
    <row r="572" spans="1:3" ht="12.75">
      <c r="A572" t="s">
        <v>237</v>
      </c>
      <c r="B572" t="s">
        <v>238</v>
      </c>
      <c r="C572" t="s">
        <v>239</v>
      </c>
    </row>
    <row r="573" spans="1:3" ht="12.75">
      <c r="A573" t="s">
        <v>240</v>
      </c>
      <c r="B573" t="s">
        <v>241</v>
      </c>
      <c r="C573" t="s">
        <v>242</v>
      </c>
    </row>
    <row r="574" spans="1:3" ht="12.75">
      <c r="A574" t="s">
        <v>243</v>
      </c>
      <c r="B574" t="s">
        <v>244</v>
      </c>
      <c r="C574" t="s">
        <v>245</v>
      </c>
    </row>
    <row r="575" spans="1:3" ht="12.75">
      <c r="A575" t="s">
        <v>246</v>
      </c>
      <c r="B575" t="s">
        <v>247</v>
      </c>
      <c r="C575" t="s">
        <v>248</v>
      </c>
    </row>
    <row r="576" spans="1:3" ht="12.75">
      <c r="A576" t="s">
        <v>249</v>
      </c>
      <c r="B576" t="s">
        <v>250</v>
      </c>
      <c r="C576" t="s">
        <v>251</v>
      </c>
    </row>
    <row r="577" spans="1:3" ht="12.75">
      <c r="A577" t="s">
        <v>252</v>
      </c>
      <c r="B577" t="s">
        <v>253</v>
      </c>
      <c r="C577" t="s">
        <v>254</v>
      </c>
    </row>
    <row r="578" spans="1:3" ht="12.75">
      <c r="A578" t="s">
        <v>255</v>
      </c>
      <c r="B578" t="s">
        <v>256</v>
      </c>
      <c r="C578" t="s">
        <v>257</v>
      </c>
    </row>
    <row r="579" spans="1:3" ht="12.75">
      <c r="A579" t="s">
        <v>258</v>
      </c>
      <c r="B579" t="s">
        <v>259</v>
      </c>
      <c r="C579" t="s">
        <v>260</v>
      </c>
    </row>
    <row r="580" spans="1:3" ht="12.75">
      <c r="A580" t="s">
        <v>261</v>
      </c>
      <c r="B580" t="s">
        <v>262</v>
      </c>
      <c r="C580" t="s">
        <v>263</v>
      </c>
    </row>
    <row r="581" spans="1:3" ht="12.75">
      <c r="A581" t="s">
        <v>264</v>
      </c>
      <c r="B581" t="s">
        <v>265</v>
      </c>
      <c r="C581" t="s">
        <v>266</v>
      </c>
    </row>
    <row r="582" spans="1:3" ht="12.75">
      <c r="A582" t="s">
        <v>267</v>
      </c>
      <c r="B582" t="s">
        <v>268</v>
      </c>
      <c r="C582" t="s">
        <v>269</v>
      </c>
    </row>
    <row r="583" spans="1:3" ht="12.75">
      <c r="A583" t="s">
        <v>270</v>
      </c>
      <c r="B583" t="s">
        <v>271</v>
      </c>
      <c r="C583" t="s">
        <v>272</v>
      </c>
    </row>
    <row r="584" spans="1:3" ht="12.75">
      <c r="A584" t="s">
        <v>273</v>
      </c>
      <c r="B584" t="s">
        <v>274</v>
      </c>
      <c r="C584" t="s">
        <v>275</v>
      </c>
    </row>
    <row r="585" spans="1:3" ht="12.75">
      <c r="A585" t="s">
        <v>276</v>
      </c>
      <c r="B585" t="s">
        <v>277</v>
      </c>
      <c r="C585" t="s">
        <v>278</v>
      </c>
    </row>
    <row r="586" spans="1:3" ht="12.75">
      <c r="A586" t="s">
        <v>279</v>
      </c>
      <c r="B586" t="s">
        <v>280</v>
      </c>
      <c r="C586" t="s">
        <v>281</v>
      </c>
    </row>
    <row r="587" spans="1:3" ht="12.75">
      <c r="A587" t="s">
        <v>282</v>
      </c>
      <c r="B587" t="s">
        <v>283</v>
      </c>
      <c r="C587" t="s">
        <v>284</v>
      </c>
    </row>
    <row r="588" spans="1:3" ht="12.75">
      <c r="A588" t="s">
        <v>285</v>
      </c>
      <c r="B588" t="s">
        <v>286</v>
      </c>
      <c r="C588" t="s">
        <v>287</v>
      </c>
    </row>
    <row r="589" spans="1:3" ht="12.75">
      <c r="A589" t="s">
        <v>288</v>
      </c>
      <c r="B589" t="s">
        <v>289</v>
      </c>
      <c r="C589" t="s">
        <v>290</v>
      </c>
    </row>
    <row r="590" spans="1:3" ht="12.75">
      <c r="A590" t="s">
        <v>291</v>
      </c>
      <c r="B590" t="s">
        <v>292</v>
      </c>
      <c r="C590" t="s">
        <v>293</v>
      </c>
    </row>
    <row r="591" spans="1:3" ht="12.75">
      <c r="A591" t="s">
        <v>294</v>
      </c>
      <c r="B591" t="s">
        <v>295</v>
      </c>
      <c r="C591" t="s">
        <v>296</v>
      </c>
    </row>
    <row r="592" spans="1:3" ht="12.75">
      <c r="A592" t="s">
        <v>297</v>
      </c>
      <c r="B592" t="s">
        <v>298</v>
      </c>
      <c r="C592" t="s">
        <v>299</v>
      </c>
    </row>
    <row r="593" spans="1:3" ht="12.75">
      <c r="A593" t="s">
        <v>300</v>
      </c>
      <c r="B593" t="s">
        <v>301</v>
      </c>
      <c r="C593" t="s">
        <v>302</v>
      </c>
    </row>
    <row r="594" spans="1:3" ht="12.75">
      <c r="A594" t="s">
        <v>303</v>
      </c>
      <c r="B594" t="s">
        <v>304</v>
      </c>
      <c r="C594" t="s">
        <v>305</v>
      </c>
    </row>
    <row r="595" spans="1:3" ht="12.75">
      <c r="A595" t="s">
        <v>306</v>
      </c>
      <c r="B595" t="s">
        <v>307</v>
      </c>
      <c r="C595" t="s">
        <v>308</v>
      </c>
    </row>
    <row r="596" spans="1:3" ht="12.75">
      <c r="A596" t="s">
        <v>309</v>
      </c>
      <c r="B596" t="s">
        <v>310</v>
      </c>
      <c r="C596" t="s">
        <v>311</v>
      </c>
    </row>
    <row r="597" spans="1:3" ht="12.75">
      <c r="A597" t="s">
        <v>312</v>
      </c>
      <c r="B597" t="s">
        <v>313</v>
      </c>
      <c r="C597" t="s">
        <v>314</v>
      </c>
    </row>
    <row r="598" spans="1:3" ht="12.75">
      <c r="A598" t="s">
        <v>4520</v>
      </c>
      <c r="B598" t="s">
        <v>4519</v>
      </c>
      <c r="C598" t="s">
        <v>4521</v>
      </c>
    </row>
    <row r="599" spans="1:3" ht="12.75">
      <c r="A599" t="s">
        <v>4523</v>
      </c>
      <c r="B599" t="s">
        <v>4522</v>
      </c>
      <c r="C599" t="s">
        <v>4524</v>
      </c>
    </row>
    <row r="600" spans="1:3" ht="12.75">
      <c r="A600" t="s">
        <v>4529</v>
      </c>
      <c r="B600" t="s">
        <v>4528</v>
      </c>
      <c r="C600" t="s">
        <v>4530</v>
      </c>
    </row>
    <row r="601" spans="1:3" ht="12.75">
      <c r="A601" t="s">
        <v>4532</v>
      </c>
      <c r="B601" t="s">
        <v>4531</v>
      </c>
      <c r="C601" t="s">
        <v>4533</v>
      </c>
    </row>
    <row r="602" spans="1:3" ht="12.75">
      <c r="A602" t="s">
        <v>4544</v>
      </c>
      <c r="B602" t="s">
        <v>4543</v>
      </c>
      <c r="C602" t="s">
        <v>4545</v>
      </c>
    </row>
    <row r="603" spans="1:3" ht="12.75">
      <c r="A603" t="s">
        <v>315</v>
      </c>
      <c r="B603" t="s">
        <v>316</v>
      </c>
      <c r="C603" t="s">
        <v>317</v>
      </c>
    </row>
    <row r="604" spans="1:3" ht="12.75">
      <c r="A604" t="s">
        <v>318</v>
      </c>
      <c r="B604" t="s">
        <v>319</v>
      </c>
      <c r="C604" t="s">
        <v>320</v>
      </c>
    </row>
    <row r="605" spans="1:3" ht="12.75">
      <c r="A605" t="s">
        <v>321</v>
      </c>
      <c r="B605" t="s">
        <v>322</v>
      </c>
      <c r="C605" t="s">
        <v>323</v>
      </c>
    </row>
    <row r="606" spans="1:3" ht="12.75">
      <c r="A606" t="s">
        <v>324</v>
      </c>
      <c r="B606" t="s">
        <v>325</v>
      </c>
      <c r="C606" t="s">
        <v>326</v>
      </c>
    </row>
    <row r="607" spans="1:3" ht="12.75">
      <c r="A607" t="s">
        <v>327</v>
      </c>
      <c r="B607" t="s">
        <v>328</v>
      </c>
      <c r="C607" t="s">
        <v>329</v>
      </c>
    </row>
    <row r="608" spans="1:3" ht="12.75">
      <c r="A608" t="s">
        <v>330</v>
      </c>
      <c r="B608" t="s">
        <v>331</v>
      </c>
      <c r="C608" t="s">
        <v>332</v>
      </c>
    </row>
    <row r="609" spans="1:3" ht="12.75">
      <c r="A609" t="s">
        <v>333</v>
      </c>
      <c r="B609" t="s">
        <v>334</v>
      </c>
      <c r="C609" t="s">
        <v>335</v>
      </c>
    </row>
    <row r="610" spans="1:3" ht="12.75">
      <c r="A610" t="s">
        <v>336</v>
      </c>
      <c r="B610" t="s">
        <v>337</v>
      </c>
      <c r="C610" t="s">
        <v>338</v>
      </c>
    </row>
    <row r="611" spans="1:3" ht="12.75">
      <c r="A611" t="s">
        <v>339</v>
      </c>
      <c r="B611" t="s">
        <v>340</v>
      </c>
      <c r="C611" t="s">
        <v>341</v>
      </c>
    </row>
    <row r="612" spans="1:3" ht="12.75">
      <c r="A612" t="s">
        <v>342</v>
      </c>
      <c r="B612" t="s">
        <v>343</v>
      </c>
      <c r="C612" t="s">
        <v>344</v>
      </c>
    </row>
    <row r="613" spans="1:3" ht="12.75">
      <c r="A613" t="s">
        <v>345</v>
      </c>
      <c r="B613" t="s">
        <v>346</v>
      </c>
      <c r="C613" t="s">
        <v>347</v>
      </c>
    </row>
    <row r="614" spans="1:3" ht="12.75">
      <c r="A614" t="s">
        <v>348</v>
      </c>
      <c r="B614" t="s">
        <v>349</v>
      </c>
      <c r="C614" t="s">
        <v>350</v>
      </c>
    </row>
    <row r="615" spans="1:3" ht="12.75">
      <c r="A615" t="s">
        <v>351</v>
      </c>
      <c r="B615" t="s">
        <v>352</v>
      </c>
      <c r="C615" t="s">
        <v>353</v>
      </c>
    </row>
    <row r="616" spans="1:3" ht="12.75">
      <c r="A616" t="s">
        <v>2644</v>
      </c>
      <c r="B616" t="s">
        <v>2642</v>
      </c>
      <c r="C616" t="s">
        <v>2643</v>
      </c>
    </row>
    <row r="617" spans="1:3" ht="12.75">
      <c r="A617" t="s">
        <v>1874</v>
      </c>
      <c r="B617" t="s">
        <v>1873</v>
      </c>
      <c r="C617" t="s">
        <v>1875</v>
      </c>
    </row>
    <row r="618" spans="1:3" ht="12.75">
      <c r="A618" t="s">
        <v>1877</v>
      </c>
      <c r="B618" t="s">
        <v>1876</v>
      </c>
      <c r="C618" t="s">
        <v>1878</v>
      </c>
    </row>
    <row r="619" spans="1:3" ht="12.75">
      <c r="A619" t="s">
        <v>3759</v>
      </c>
      <c r="B619" t="s">
        <v>3758</v>
      </c>
      <c r="C619" t="s">
        <v>4217</v>
      </c>
    </row>
    <row r="620" spans="1:3" ht="12.75">
      <c r="A620" t="s">
        <v>354</v>
      </c>
      <c r="B620" t="s">
        <v>355</v>
      </c>
      <c r="C620" t="s">
        <v>356</v>
      </c>
    </row>
    <row r="621" spans="1:3" ht="12.75">
      <c r="A621" t="s">
        <v>357</v>
      </c>
      <c r="B621" t="s">
        <v>358</v>
      </c>
      <c r="C621" t="s">
        <v>359</v>
      </c>
    </row>
    <row r="622" spans="1:3" ht="12.75">
      <c r="A622" t="s">
        <v>360</v>
      </c>
      <c r="B622" t="s">
        <v>361</v>
      </c>
      <c r="C622" t="s">
        <v>362</v>
      </c>
    </row>
    <row r="623" spans="1:3" ht="12.75">
      <c r="A623" t="s">
        <v>363</v>
      </c>
      <c r="B623" t="s">
        <v>364</v>
      </c>
      <c r="C623" t="s">
        <v>365</v>
      </c>
    </row>
    <row r="624" spans="1:3" ht="12.75">
      <c r="A624" t="s">
        <v>2641</v>
      </c>
      <c r="B624" t="s">
        <v>2639</v>
      </c>
      <c r="C624" t="s">
        <v>2640</v>
      </c>
    </row>
    <row r="625" spans="1:3" ht="12.75">
      <c r="A625" t="s">
        <v>4565</v>
      </c>
      <c r="B625" t="s">
        <v>4564</v>
      </c>
      <c r="C625" t="s">
        <v>4566</v>
      </c>
    </row>
    <row r="626" spans="1:3" ht="12.75">
      <c r="A626" t="s">
        <v>4577</v>
      </c>
      <c r="B626" t="s">
        <v>4576</v>
      </c>
      <c r="C626" t="s">
        <v>4578</v>
      </c>
    </row>
    <row r="627" spans="1:3" ht="12.75">
      <c r="A627" t="s">
        <v>4571</v>
      </c>
      <c r="B627" t="s">
        <v>4570</v>
      </c>
      <c r="C627" t="s">
        <v>4572</v>
      </c>
    </row>
    <row r="628" spans="1:3" ht="12.75">
      <c r="A628" t="s">
        <v>4559</v>
      </c>
      <c r="B628" t="s">
        <v>4558</v>
      </c>
      <c r="C628" t="s">
        <v>4560</v>
      </c>
    </row>
    <row r="629" spans="1:3" ht="12.75">
      <c r="A629" t="s">
        <v>1871</v>
      </c>
      <c r="B629" t="s">
        <v>1870</v>
      </c>
      <c r="C629" t="s">
        <v>1872</v>
      </c>
    </row>
    <row r="630" spans="1:3" ht="12.75">
      <c r="A630" t="s">
        <v>2161</v>
      </c>
      <c r="B630" t="s">
        <v>2160</v>
      </c>
      <c r="C630" t="s">
        <v>1863</v>
      </c>
    </row>
    <row r="631" spans="1:3" ht="12.75">
      <c r="A631" t="s">
        <v>366</v>
      </c>
      <c r="B631" t="s">
        <v>367</v>
      </c>
      <c r="C631" t="s">
        <v>368</v>
      </c>
    </row>
    <row r="632" spans="1:3" ht="12.75">
      <c r="A632" t="s">
        <v>369</v>
      </c>
      <c r="B632" t="s">
        <v>370</v>
      </c>
      <c r="C632" t="s">
        <v>371</v>
      </c>
    </row>
    <row r="633" spans="1:3" ht="12.75">
      <c r="A633" t="s">
        <v>4568</v>
      </c>
      <c r="B633" t="s">
        <v>4567</v>
      </c>
      <c r="C633" t="s">
        <v>4569</v>
      </c>
    </row>
    <row r="634" spans="1:3" ht="12.75">
      <c r="A634" t="s">
        <v>4580</v>
      </c>
      <c r="B634" t="s">
        <v>4579</v>
      </c>
      <c r="C634" t="s">
        <v>4581</v>
      </c>
    </row>
    <row r="635" spans="1:3" ht="12.75">
      <c r="A635" t="s">
        <v>4574</v>
      </c>
      <c r="B635" t="s">
        <v>4573</v>
      </c>
      <c r="C635" t="s">
        <v>4575</v>
      </c>
    </row>
    <row r="636" spans="1:3" ht="12.75">
      <c r="A636" t="s">
        <v>372</v>
      </c>
      <c r="B636" t="s">
        <v>373</v>
      </c>
      <c r="C636" t="s">
        <v>374</v>
      </c>
    </row>
    <row r="637" spans="1:3" ht="12.75">
      <c r="A637" t="s">
        <v>375</v>
      </c>
      <c r="B637" t="s">
        <v>376</v>
      </c>
      <c r="C637" t="s">
        <v>377</v>
      </c>
    </row>
    <row r="638" spans="1:3" ht="12.75">
      <c r="A638" t="s">
        <v>4562</v>
      </c>
      <c r="B638" t="s">
        <v>4561</v>
      </c>
      <c r="C638" t="s">
        <v>4563</v>
      </c>
    </row>
    <row r="639" spans="1:3" ht="12.75">
      <c r="A639" t="s">
        <v>2612</v>
      </c>
      <c r="B639" t="s">
        <v>2614</v>
      </c>
      <c r="C639" t="s">
        <v>2613</v>
      </c>
    </row>
    <row r="640" spans="1:3" ht="12.75">
      <c r="A640" t="s">
        <v>2616</v>
      </c>
      <c r="B640" t="s">
        <v>2617</v>
      </c>
      <c r="C640" t="s">
        <v>2615</v>
      </c>
    </row>
    <row r="641" spans="1:3" ht="12.75">
      <c r="A641" t="s">
        <v>378</v>
      </c>
      <c r="B641" t="s">
        <v>379</v>
      </c>
      <c r="C641" t="s">
        <v>380</v>
      </c>
    </row>
    <row r="642" spans="1:3" ht="12.75">
      <c r="A642" t="s">
        <v>381</v>
      </c>
      <c r="B642" t="s">
        <v>382</v>
      </c>
      <c r="C642" t="s">
        <v>383</v>
      </c>
    </row>
    <row r="643" spans="1:3" ht="12.75">
      <c r="A643" t="s">
        <v>384</v>
      </c>
      <c r="B643" t="s">
        <v>385</v>
      </c>
      <c r="C643" t="s">
        <v>386</v>
      </c>
    </row>
    <row r="644" spans="1:3" ht="12.75">
      <c r="A644" t="s">
        <v>4553</v>
      </c>
      <c r="B644" t="s">
        <v>4552</v>
      </c>
      <c r="C644" t="s">
        <v>4554</v>
      </c>
    </row>
    <row r="645" spans="1:3" ht="12.75">
      <c r="A645" t="s">
        <v>4556</v>
      </c>
      <c r="B645" t="s">
        <v>4555</v>
      </c>
      <c r="C645" t="s">
        <v>4557</v>
      </c>
    </row>
    <row r="646" spans="1:3" ht="12.75">
      <c r="A646" t="s">
        <v>4550</v>
      </c>
      <c r="B646" t="s">
        <v>4549</v>
      </c>
      <c r="C646" t="s">
        <v>4551</v>
      </c>
    </row>
    <row r="647" spans="1:3" ht="12.75">
      <c r="A647" t="s">
        <v>387</v>
      </c>
      <c r="B647" t="s">
        <v>388</v>
      </c>
      <c r="C647" t="s">
        <v>389</v>
      </c>
    </row>
    <row r="648" spans="1:3" ht="12.75">
      <c r="A648" t="s">
        <v>4589</v>
      </c>
      <c r="B648" t="s">
        <v>4588</v>
      </c>
      <c r="C648" t="s">
        <v>4590</v>
      </c>
    </row>
    <row r="649" spans="1:3" ht="12.75">
      <c r="A649" t="s">
        <v>390</v>
      </c>
      <c r="B649" t="s">
        <v>391</v>
      </c>
      <c r="C649" t="s">
        <v>392</v>
      </c>
    </row>
    <row r="650" spans="1:3" ht="12.75">
      <c r="A650" t="s">
        <v>4613</v>
      </c>
      <c r="B650" t="s">
        <v>4612</v>
      </c>
      <c r="C650" t="s">
        <v>4614</v>
      </c>
    </row>
    <row r="651" spans="1:3" ht="12.75">
      <c r="A651" t="s">
        <v>4631</v>
      </c>
      <c r="B651" t="s">
        <v>4630</v>
      </c>
      <c r="C651" t="s">
        <v>4632</v>
      </c>
    </row>
    <row r="652" spans="1:3" ht="12.75">
      <c r="A652" t="s">
        <v>3014</v>
      </c>
      <c r="B652" t="s">
        <v>3013</v>
      </c>
      <c r="C652" t="s">
        <v>3015</v>
      </c>
    </row>
    <row r="653" spans="1:3" ht="12.75">
      <c r="A653" t="s">
        <v>4595</v>
      </c>
      <c r="B653" t="s">
        <v>4594</v>
      </c>
      <c r="C653" t="s">
        <v>4596</v>
      </c>
    </row>
    <row r="654" spans="1:3" ht="12.75">
      <c r="A654" t="s">
        <v>4622</v>
      </c>
      <c r="B654" t="s">
        <v>4621</v>
      </c>
      <c r="C654" t="s">
        <v>4623</v>
      </c>
    </row>
    <row r="655" spans="1:3" ht="12.75">
      <c r="A655" t="s">
        <v>4601</v>
      </c>
      <c r="B655" t="s">
        <v>4600</v>
      </c>
      <c r="C655" t="s">
        <v>4602</v>
      </c>
    </row>
    <row r="656" spans="1:3" ht="12.75">
      <c r="A656" t="s">
        <v>4619</v>
      </c>
      <c r="B656" t="s">
        <v>4618</v>
      </c>
      <c r="C656" t="s">
        <v>4620</v>
      </c>
    </row>
    <row r="657" spans="1:3" ht="12.75">
      <c r="A657" t="s">
        <v>4634</v>
      </c>
      <c r="B657" t="s">
        <v>4633</v>
      </c>
      <c r="C657" t="s">
        <v>4635</v>
      </c>
    </row>
    <row r="658" spans="1:3" ht="12.75">
      <c r="A658" t="s">
        <v>4628</v>
      </c>
      <c r="B658" t="s">
        <v>4627</v>
      </c>
      <c r="C658" t="s">
        <v>4629</v>
      </c>
    </row>
    <row r="659" spans="1:3" ht="12.75">
      <c r="A659" t="s">
        <v>4607</v>
      </c>
      <c r="B659" t="s">
        <v>4606</v>
      </c>
      <c r="C659" t="s">
        <v>4608</v>
      </c>
    </row>
    <row r="660" spans="1:3" ht="12.75">
      <c r="A660" t="s">
        <v>4616</v>
      </c>
      <c r="B660" t="s">
        <v>4615</v>
      </c>
      <c r="C660" t="s">
        <v>4617</v>
      </c>
    </row>
    <row r="661" spans="1:3" ht="12.75">
      <c r="A661" t="s">
        <v>4625</v>
      </c>
      <c r="B661" t="s">
        <v>4624</v>
      </c>
      <c r="C661" t="s">
        <v>4626</v>
      </c>
    </row>
    <row r="662" spans="1:3" ht="12.75">
      <c r="A662" t="s">
        <v>4604</v>
      </c>
      <c r="B662" t="s">
        <v>4603</v>
      </c>
      <c r="C662" t="s">
        <v>4605</v>
      </c>
    </row>
    <row r="663" spans="1:3" ht="12.75">
      <c r="A663" t="s">
        <v>1302</v>
      </c>
      <c r="B663" t="s">
        <v>1299</v>
      </c>
      <c r="C663" t="s">
        <v>1303</v>
      </c>
    </row>
    <row r="664" spans="1:3" ht="12.75">
      <c r="A664" t="s">
        <v>2619</v>
      </c>
      <c r="B664" t="s">
        <v>2618</v>
      </c>
      <c r="C664" t="s">
        <v>2620</v>
      </c>
    </row>
    <row r="665" spans="1:3" ht="12.75">
      <c r="A665" t="s">
        <v>1305</v>
      </c>
      <c r="B665" t="s">
        <v>1304</v>
      </c>
      <c r="C665" t="s">
        <v>1306</v>
      </c>
    </row>
    <row r="666" spans="1:3" ht="12.75">
      <c r="A666" t="s">
        <v>2632</v>
      </c>
      <c r="B666" t="s">
        <v>2629</v>
      </c>
      <c r="C666" t="s">
        <v>2633</v>
      </c>
    </row>
    <row r="667" spans="1:3" ht="12.75">
      <c r="A667" t="s">
        <v>2634</v>
      </c>
      <c r="B667" t="s">
        <v>2631</v>
      </c>
      <c r="C667" t="s">
        <v>2635</v>
      </c>
    </row>
    <row r="668" spans="1:3" ht="12.75">
      <c r="A668" t="s">
        <v>393</v>
      </c>
      <c r="B668" t="s">
        <v>394</v>
      </c>
      <c r="C668" t="s">
        <v>395</v>
      </c>
    </row>
    <row r="669" spans="1:3" ht="12.75">
      <c r="A669" t="s">
        <v>4535</v>
      </c>
      <c r="B669" t="s">
        <v>4534</v>
      </c>
      <c r="C669" t="s">
        <v>4536</v>
      </c>
    </row>
    <row r="670" spans="1:3" ht="12.75">
      <c r="A670" t="s">
        <v>4219</v>
      </c>
      <c r="B670" t="s">
        <v>4218</v>
      </c>
      <c r="C670" t="s">
        <v>4220</v>
      </c>
    </row>
    <row r="671" spans="1:3" ht="12.75">
      <c r="A671" t="s">
        <v>396</v>
      </c>
      <c r="B671" t="s">
        <v>397</v>
      </c>
      <c r="C671" t="s">
        <v>398</v>
      </c>
    </row>
    <row r="672" spans="1:3" ht="12.75">
      <c r="A672" t="s">
        <v>4222</v>
      </c>
      <c r="B672" t="s">
        <v>4221</v>
      </c>
      <c r="C672" t="s">
        <v>4223</v>
      </c>
    </row>
    <row r="673" spans="1:3" ht="12.75">
      <c r="A673" t="s">
        <v>2149</v>
      </c>
      <c r="B673" t="s">
        <v>2148</v>
      </c>
      <c r="C673" t="s">
        <v>2150</v>
      </c>
    </row>
    <row r="674" spans="1:3" ht="12.75">
      <c r="A674" t="s">
        <v>2155</v>
      </c>
      <c r="B674" t="s">
        <v>2154</v>
      </c>
      <c r="C674" t="s">
        <v>2156</v>
      </c>
    </row>
    <row r="675" spans="1:3" ht="12.75">
      <c r="A675" t="s">
        <v>2610</v>
      </c>
      <c r="B675" t="s">
        <v>2609</v>
      </c>
      <c r="C675" t="s">
        <v>2611</v>
      </c>
    </row>
    <row r="676" spans="1:3" ht="12.75">
      <c r="A676" t="s">
        <v>2638</v>
      </c>
      <c r="B676" t="s">
        <v>2636</v>
      </c>
      <c r="C676" t="s">
        <v>2637</v>
      </c>
    </row>
    <row r="677" spans="1:3" ht="12.75">
      <c r="A677" t="s">
        <v>399</v>
      </c>
      <c r="B677" t="s">
        <v>400</v>
      </c>
      <c r="C677" t="s">
        <v>401</v>
      </c>
    </row>
    <row r="678" spans="1:3" ht="12.75">
      <c r="A678" t="s">
        <v>4644</v>
      </c>
      <c r="B678" t="s">
        <v>4643</v>
      </c>
      <c r="C678" t="s">
        <v>4642</v>
      </c>
    </row>
    <row r="679" spans="1:3" ht="12.75">
      <c r="A679" t="s">
        <v>2630</v>
      </c>
      <c r="B679" t="s">
        <v>2626</v>
      </c>
      <c r="C679" t="s">
        <v>2628</v>
      </c>
    </row>
    <row r="680" spans="1:3" ht="12.75">
      <c r="A680" t="s">
        <v>4640</v>
      </c>
      <c r="B680" t="s">
        <v>4639</v>
      </c>
      <c r="C680" t="s">
        <v>4641</v>
      </c>
    </row>
    <row r="681" spans="1:3" ht="12.75">
      <c r="A681" t="s">
        <v>402</v>
      </c>
      <c r="B681" t="s">
        <v>403</v>
      </c>
      <c r="C681" t="s">
        <v>404</v>
      </c>
    </row>
    <row r="682" spans="1:3" ht="12.75">
      <c r="A682" t="s">
        <v>2627</v>
      </c>
      <c r="B682" t="s">
        <v>2624</v>
      </c>
      <c r="C682" t="s">
        <v>2625</v>
      </c>
    </row>
    <row r="683" spans="1:3" ht="12.75">
      <c r="A683" t="s">
        <v>405</v>
      </c>
      <c r="B683" t="s">
        <v>406</v>
      </c>
      <c r="C683" t="s">
        <v>407</v>
      </c>
    </row>
    <row r="684" spans="1:3" ht="12.75">
      <c r="A684" t="s">
        <v>408</v>
      </c>
      <c r="B684" t="s">
        <v>409</v>
      </c>
      <c r="C684" t="s">
        <v>410</v>
      </c>
    </row>
    <row r="685" spans="1:3" ht="12.75">
      <c r="A685" t="s">
        <v>411</v>
      </c>
      <c r="B685" t="s">
        <v>412</v>
      </c>
      <c r="C685" t="s">
        <v>413</v>
      </c>
    </row>
    <row r="686" spans="1:3" ht="12.75">
      <c r="A686" t="s">
        <v>414</v>
      </c>
      <c r="B686" t="s">
        <v>415</v>
      </c>
      <c r="C686" t="s">
        <v>416</v>
      </c>
    </row>
    <row r="687" spans="1:3" ht="12.75">
      <c r="A687" t="s">
        <v>417</v>
      </c>
      <c r="B687" t="s">
        <v>418</v>
      </c>
      <c r="C687" t="s">
        <v>419</v>
      </c>
    </row>
    <row r="688" spans="1:3" ht="12.75">
      <c r="A688" t="s">
        <v>420</v>
      </c>
      <c r="B688" t="s">
        <v>421</v>
      </c>
      <c r="C688" t="s">
        <v>422</v>
      </c>
    </row>
    <row r="689" spans="1:3" ht="12.75">
      <c r="A689" t="s">
        <v>423</v>
      </c>
      <c r="B689" t="s">
        <v>424</v>
      </c>
      <c r="C689" t="s">
        <v>425</v>
      </c>
    </row>
    <row r="690" spans="1:3" ht="12.75">
      <c r="A690" t="s">
        <v>426</v>
      </c>
      <c r="B690" t="s">
        <v>427</v>
      </c>
      <c r="C690" t="s">
        <v>428</v>
      </c>
    </row>
    <row r="691" spans="1:3" ht="12.75">
      <c r="A691" t="s">
        <v>429</v>
      </c>
      <c r="B691" t="s">
        <v>430</v>
      </c>
      <c r="C691" t="s">
        <v>431</v>
      </c>
    </row>
    <row r="692" spans="1:3" ht="12.75">
      <c r="A692" t="s">
        <v>432</v>
      </c>
      <c r="B692" t="s">
        <v>433</v>
      </c>
      <c r="C692" t="s">
        <v>434</v>
      </c>
    </row>
    <row r="693" spans="1:3" ht="12.75">
      <c r="A693" t="s">
        <v>435</v>
      </c>
      <c r="B693" t="s">
        <v>436</v>
      </c>
      <c r="C693" t="s">
        <v>437</v>
      </c>
    </row>
    <row r="694" spans="1:3" ht="12.75">
      <c r="A694" t="s">
        <v>4452</v>
      </c>
      <c r="B694" t="s">
        <v>4451</v>
      </c>
      <c r="C694" t="s">
        <v>4453</v>
      </c>
    </row>
    <row r="695" spans="1:3" ht="12.75">
      <c r="A695" t="s">
        <v>438</v>
      </c>
      <c r="B695" t="s">
        <v>439</v>
      </c>
      <c r="C695" t="s">
        <v>440</v>
      </c>
    </row>
    <row r="696" spans="1:3" ht="12.75">
      <c r="A696" t="s">
        <v>441</v>
      </c>
      <c r="B696" t="s">
        <v>442</v>
      </c>
      <c r="C696" t="s">
        <v>443</v>
      </c>
    </row>
    <row r="697" spans="1:3" ht="12.75">
      <c r="A697" t="s">
        <v>444</v>
      </c>
      <c r="B697" t="s">
        <v>445</v>
      </c>
      <c r="C697" t="s">
        <v>446</v>
      </c>
    </row>
    <row r="698" spans="1:3" ht="12.75">
      <c r="A698" t="s">
        <v>447</v>
      </c>
      <c r="B698" t="s">
        <v>448</v>
      </c>
      <c r="C698" t="s">
        <v>449</v>
      </c>
    </row>
    <row r="699" spans="1:3" ht="12.75">
      <c r="A699" t="s">
        <v>450</v>
      </c>
      <c r="B699" t="s">
        <v>451</v>
      </c>
      <c r="C699" t="s">
        <v>452</v>
      </c>
    </row>
    <row r="700" spans="1:3" ht="12.75">
      <c r="A700" t="s">
        <v>453</v>
      </c>
      <c r="B700" t="s">
        <v>454</v>
      </c>
      <c r="C700" t="s">
        <v>455</v>
      </c>
    </row>
    <row r="701" spans="1:3" ht="12.75">
      <c r="A701" t="s">
        <v>456</v>
      </c>
      <c r="B701" t="s">
        <v>457</v>
      </c>
      <c r="C701" t="s">
        <v>458</v>
      </c>
    </row>
    <row r="702" spans="1:3" ht="12.75">
      <c r="A702" t="s">
        <v>459</v>
      </c>
      <c r="B702" t="s">
        <v>460</v>
      </c>
      <c r="C702" t="s">
        <v>461</v>
      </c>
    </row>
    <row r="703" spans="1:3" ht="12.75">
      <c r="A703" t="s">
        <v>462</v>
      </c>
      <c r="B703" t="s">
        <v>463</v>
      </c>
      <c r="C703" t="s">
        <v>464</v>
      </c>
    </row>
    <row r="704" spans="1:3" ht="12.75">
      <c r="A704" t="s">
        <v>465</v>
      </c>
      <c r="B704" t="s">
        <v>466</v>
      </c>
      <c r="C704" t="s">
        <v>4508</v>
      </c>
    </row>
    <row r="705" spans="1:3" ht="12.75">
      <c r="A705" t="s">
        <v>467</v>
      </c>
      <c r="B705" t="s">
        <v>468</v>
      </c>
      <c r="C705" t="s">
        <v>4507</v>
      </c>
    </row>
    <row r="706" spans="1:3" ht="12.75">
      <c r="A706" t="s">
        <v>469</v>
      </c>
      <c r="B706" t="s">
        <v>470</v>
      </c>
      <c r="C706" t="s">
        <v>471</v>
      </c>
    </row>
    <row r="707" spans="1:3" ht="12.75">
      <c r="A707" t="s">
        <v>472</v>
      </c>
      <c r="B707" t="s">
        <v>473</v>
      </c>
      <c r="C707" t="s">
        <v>474</v>
      </c>
    </row>
    <row r="708" spans="1:3" ht="12.75">
      <c r="A708" t="s">
        <v>475</v>
      </c>
      <c r="B708" t="s">
        <v>476</v>
      </c>
      <c r="C708" t="s">
        <v>477</v>
      </c>
    </row>
    <row r="709" spans="1:3" ht="12.75">
      <c r="A709" t="s">
        <v>478</v>
      </c>
      <c r="B709" t="s">
        <v>479</v>
      </c>
      <c r="C709" t="s">
        <v>480</v>
      </c>
    </row>
    <row r="710" spans="1:3" ht="12.75">
      <c r="A710" t="s">
        <v>475</v>
      </c>
      <c r="B710" t="s">
        <v>476</v>
      </c>
      <c r="C710" t="s">
        <v>477</v>
      </c>
    </row>
    <row r="711" spans="1:3" ht="12.75">
      <c r="A711" t="s">
        <v>1689</v>
      </c>
      <c r="B711" t="s">
        <v>1688</v>
      </c>
      <c r="C711" t="s">
        <v>1690</v>
      </c>
    </row>
    <row r="712" spans="1:3" ht="12.75">
      <c r="A712" t="s">
        <v>1683</v>
      </c>
      <c r="B712" t="s">
        <v>1682</v>
      </c>
      <c r="C712" t="s">
        <v>1684</v>
      </c>
    </row>
    <row r="713" spans="1:3" ht="12.75">
      <c r="A713" t="s">
        <v>1692</v>
      </c>
      <c r="B713" t="s">
        <v>1691</v>
      </c>
      <c r="C713" t="s">
        <v>1693</v>
      </c>
    </row>
    <row r="714" spans="1:3" ht="12.75">
      <c r="A714" t="s">
        <v>1686</v>
      </c>
      <c r="B714" t="s">
        <v>1685</v>
      </c>
      <c r="C714" t="s">
        <v>1687</v>
      </c>
    </row>
    <row r="715" spans="1:3" ht="12.75">
      <c r="A715" t="s">
        <v>1677</v>
      </c>
      <c r="B715" t="s">
        <v>1676</v>
      </c>
      <c r="C715" t="s">
        <v>1678</v>
      </c>
    </row>
    <row r="716" spans="1:3" ht="12.75">
      <c r="A716" t="s">
        <v>1308</v>
      </c>
      <c r="B716" t="s">
        <v>1307</v>
      </c>
      <c r="C716" t="s">
        <v>1309</v>
      </c>
    </row>
    <row r="717" spans="1:3" ht="12.75">
      <c r="A717" t="s">
        <v>1680</v>
      </c>
      <c r="B717" t="s">
        <v>1679</v>
      </c>
      <c r="C717" t="s">
        <v>1681</v>
      </c>
    </row>
    <row r="718" spans="1:3" ht="12.75">
      <c r="A718" t="s">
        <v>1674</v>
      </c>
      <c r="B718" t="s">
        <v>1673</v>
      </c>
      <c r="C718" t="s">
        <v>1675</v>
      </c>
    </row>
    <row r="719" spans="1:3" ht="12.75">
      <c r="A719" t="s">
        <v>1379</v>
      </c>
      <c r="B719" t="s">
        <v>1378</v>
      </c>
      <c r="C719" t="s">
        <v>1380</v>
      </c>
    </row>
    <row r="720" spans="1:3" ht="12.75">
      <c r="A720" t="s">
        <v>481</v>
      </c>
      <c r="B720" t="s">
        <v>3062</v>
      </c>
      <c r="C720" t="s">
        <v>482</v>
      </c>
    </row>
    <row r="721" spans="1:3" ht="12.75">
      <c r="A721" t="s">
        <v>483</v>
      </c>
      <c r="B721" t="s">
        <v>3075</v>
      </c>
      <c r="C721" t="s">
        <v>484</v>
      </c>
    </row>
    <row r="722" spans="1:3" ht="12.75">
      <c r="A722" t="s">
        <v>485</v>
      </c>
      <c r="B722" t="s">
        <v>3976</v>
      </c>
      <c r="C722" t="s">
        <v>486</v>
      </c>
    </row>
    <row r="723" spans="1:3" ht="12.75">
      <c r="A723" t="s">
        <v>487</v>
      </c>
      <c r="B723" t="s">
        <v>3063</v>
      </c>
      <c r="C723" t="s">
        <v>488</v>
      </c>
    </row>
    <row r="724" spans="1:3" ht="12.75">
      <c r="A724" t="s">
        <v>489</v>
      </c>
      <c r="B724" t="s">
        <v>3077</v>
      </c>
      <c r="C724" t="s">
        <v>490</v>
      </c>
    </row>
    <row r="725" spans="1:3" ht="12.75">
      <c r="A725" t="s">
        <v>491</v>
      </c>
      <c r="B725" t="s">
        <v>3978</v>
      </c>
      <c r="C725" t="s">
        <v>492</v>
      </c>
    </row>
    <row r="726" spans="1:3" ht="12.75">
      <c r="A726" t="s">
        <v>493</v>
      </c>
      <c r="B726" t="s">
        <v>3069</v>
      </c>
      <c r="C726" t="s">
        <v>494</v>
      </c>
    </row>
    <row r="727" spans="1:3" ht="12.75">
      <c r="A727" t="s">
        <v>495</v>
      </c>
      <c r="B727" t="s">
        <v>3076</v>
      </c>
      <c r="C727" t="s">
        <v>496</v>
      </c>
    </row>
    <row r="728" spans="1:3" ht="12.75">
      <c r="A728" t="s">
        <v>497</v>
      </c>
      <c r="B728" t="s">
        <v>3977</v>
      </c>
      <c r="C728" t="s">
        <v>498</v>
      </c>
    </row>
    <row r="729" spans="1:3" ht="12.75">
      <c r="A729" t="s">
        <v>499</v>
      </c>
      <c r="B729" t="s">
        <v>3064</v>
      </c>
      <c r="C729" t="s">
        <v>500</v>
      </c>
    </row>
    <row r="730" spans="1:3" ht="12.75">
      <c r="A730" t="s">
        <v>501</v>
      </c>
      <c r="B730" t="s">
        <v>3078</v>
      </c>
      <c r="C730" t="s">
        <v>502</v>
      </c>
    </row>
    <row r="731" spans="1:3" ht="12.75">
      <c r="A731" t="s">
        <v>503</v>
      </c>
      <c r="B731" t="s">
        <v>3979</v>
      </c>
      <c r="C731" t="s">
        <v>504</v>
      </c>
    </row>
    <row r="732" spans="1:3" ht="12.75">
      <c r="A732" t="s">
        <v>505</v>
      </c>
      <c r="B732" t="s">
        <v>3079</v>
      </c>
      <c r="C732" t="s">
        <v>506</v>
      </c>
    </row>
    <row r="733" spans="1:3" ht="12.75">
      <c r="A733" t="s">
        <v>507</v>
      </c>
      <c r="B733" t="s">
        <v>3980</v>
      </c>
      <c r="C733" t="s">
        <v>508</v>
      </c>
    </row>
    <row r="734" spans="1:3" ht="12.75">
      <c r="A734" t="s">
        <v>509</v>
      </c>
      <c r="B734" t="s">
        <v>3070</v>
      </c>
      <c r="C734" t="s">
        <v>510</v>
      </c>
    </row>
    <row r="735" spans="1:3" ht="12.75">
      <c r="A735" t="s">
        <v>1385</v>
      </c>
      <c r="B735" t="s">
        <v>1384</v>
      </c>
      <c r="C735" t="s">
        <v>1386</v>
      </c>
    </row>
    <row r="736" spans="1:3" ht="12.75">
      <c r="A736" t="s">
        <v>1388</v>
      </c>
      <c r="B736" t="s">
        <v>1387</v>
      </c>
      <c r="C736" t="s">
        <v>1387</v>
      </c>
    </row>
    <row r="737" spans="1:3" ht="12.75">
      <c r="A737" t="s">
        <v>1390</v>
      </c>
      <c r="B737" t="s">
        <v>1389</v>
      </c>
      <c r="C737" t="s">
        <v>3080</v>
      </c>
    </row>
    <row r="738" spans="1:3" ht="12.75">
      <c r="A738" t="s">
        <v>3082</v>
      </c>
      <c r="B738" t="s">
        <v>3081</v>
      </c>
      <c r="C738" t="s">
        <v>3083</v>
      </c>
    </row>
    <row r="739" spans="1:3" ht="12.75">
      <c r="A739" t="s">
        <v>3085</v>
      </c>
      <c r="B739" t="s">
        <v>3084</v>
      </c>
      <c r="C739" t="s">
        <v>3084</v>
      </c>
    </row>
    <row r="740" spans="1:3" ht="12.75">
      <c r="A740" t="s">
        <v>511</v>
      </c>
      <c r="B740" t="s">
        <v>3065</v>
      </c>
      <c r="C740" t="s">
        <v>512</v>
      </c>
    </row>
    <row r="741" spans="1:3" ht="12.75">
      <c r="A741" t="s">
        <v>3765</v>
      </c>
      <c r="B741" t="s">
        <v>3764</v>
      </c>
      <c r="C741" t="s">
        <v>3764</v>
      </c>
    </row>
    <row r="742" spans="1:3" ht="12.75">
      <c r="A742" t="s">
        <v>513</v>
      </c>
      <c r="B742" t="s">
        <v>3071</v>
      </c>
      <c r="C742" t="s">
        <v>514</v>
      </c>
    </row>
    <row r="743" spans="1:3" ht="12.75">
      <c r="A743" t="s">
        <v>3773</v>
      </c>
      <c r="B743" t="s">
        <v>3772</v>
      </c>
      <c r="C743" t="s">
        <v>3772</v>
      </c>
    </row>
    <row r="744" spans="1:3" ht="12.75">
      <c r="A744" t="s">
        <v>3087</v>
      </c>
      <c r="B744" t="s">
        <v>3086</v>
      </c>
      <c r="C744" t="s">
        <v>3086</v>
      </c>
    </row>
    <row r="745" spans="1:3" ht="12.75">
      <c r="A745" t="s">
        <v>515</v>
      </c>
      <c r="B745" t="s">
        <v>3066</v>
      </c>
      <c r="C745" t="s">
        <v>516</v>
      </c>
    </row>
    <row r="746" spans="1:3" ht="12.75">
      <c r="A746" t="s">
        <v>3767</v>
      </c>
      <c r="B746" t="s">
        <v>3766</v>
      </c>
      <c r="C746" t="s">
        <v>3766</v>
      </c>
    </row>
    <row r="747" spans="1:3" ht="12.75">
      <c r="A747" t="s">
        <v>517</v>
      </c>
      <c r="B747" t="s">
        <v>3072</v>
      </c>
      <c r="C747" t="s">
        <v>518</v>
      </c>
    </row>
    <row r="748" spans="1:3" ht="12.75">
      <c r="A748" t="s">
        <v>3775</v>
      </c>
      <c r="B748" t="s">
        <v>3774</v>
      </c>
      <c r="C748" t="s">
        <v>3774</v>
      </c>
    </row>
    <row r="749" spans="1:3" ht="12.75">
      <c r="A749" t="s">
        <v>3761</v>
      </c>
      <c r="B749" t="s">
        <v>3760</v>
      </c>
      <c r="C749" t="s">
        <v>3760</v>
      </c>
    </row>
    <row r="750" spans="1:3" ht="12.75">
      <c r="A750" t="s">
        <v>519</v>
      </c>
      <c r="B750" t="s">
        <v>3068</v>
      </c>
      <c r="C750" t="s">
        <v>520</v>
      </c>
    </row>
    <row r="751" spans="1:3" ht="12.75">
      <c r="A751" t="s">
        <v>3769</v>
      </c>
      <c r="B751" t="s">
        <v>3768</v>
      </c>
      <c r="C751" t="s">
        <v>3768</v>
      </c>
    </row>
    <row r="752" spans="1:3" ht="12.75">
      <c r="A752" t="s">
        <v>521</v>
      </c>
      <c r="B752" t="s">
        <v>3074</v>
      </c>
      <c r="C752" t="s">
        <v>522</v>
      </c>
    </row>
    <row r="753" spans="1:3" ht="12.75">
      <c r="A753" t="s">
        <v>3777</v>
      </c>
      <c r="B753" t="s">
        <v>3776</v>
      </c>
      <c r="C753" t="s">
        <v>3776</v>
      </c>
    </row>
    <row r="754" spans="1:3" ht="12.75">
      <c r="A754" t="s">
        <v>3763</v>
      </c>
      <c r="B754" t="s">
        <v>3762</v>
      </c>
      <c r="C754" t="s">
        <v>3762</v>
      </c>
    </row>
    <row r="755" spans="1:3" ht="12.75">
      <c r="A755" t="s">
        <v>523</v>
      </c>
      <c r="B755" t="s">
        <v>3067</v>
      </c>
      <c r="C755" t="s">
        <v>524</v>
      </c>
    </row>
    <row r="756" spans="1:3" ht="12.75">
      <c r="A756" t="s">
        <v>3771</v>
      </c>
      <c r="B756" t="s">
        <v>3770</v>
      </c>
      <c r="C756" t="s">
        <v>3770</v>
      </c>
    </row>
    <row r="757" spans="1:3" ht="12.75">
      <c r="A757" t="s">
        <v>525</v>
      </c>
      <c r="B757" t="s">
        <v>3073</v>
      </c>
      <c r="C757" t="s">
        <v>526</v>
      </c>
    </row>
    <row r="758" spans="1:3" ht="12.75">
      <c r="A758" t="s">
        <v>3779</v>
      </c>
      <c r="B758" t="s">
        <v>3778</v>
      </c>
      <c r="C758" t="s">
        <v>3778</v>
      </c>
    </row>
    <row r="759" spans="1:3" ht="12.75">
      <c r="A759" t="s">
        <v>1382</v>
      </c>
      <c r="B759" t="s">
        <v>1381</v>
      </c>
      <c r="C759" t="s">
        <v>1383</v>
      </c>
    </row>
    <row r="760" spans="1:3" ht="12.75">
      <c r="A760" t="s">
        <v>3790</v>
      </c>
      <c r="B760" t="s">
        <v>3789</v>
      </c>
      <c r="C760" t="s">
        <v>3791</v>
      </c>
    </row>
    <row r="761" spans="1:3" ht="12.75">
      <c r="A761" t="s">
        <v>3793</v>
      </c>
      <c r="B761" t="s">
        <v>3792</v>
      </c>
      <c r="C761" t="s">
        <v>3794</v>
      </c>
    </row>
    <row r="762" spans="1:3" ht="12.75">
      <c r="A762" t="s">
        <v>3796</v>
      </c>
      <c r="B762" t="s">
        <v>3795</v>
      </c>
      <c r="C762" t="s">
        <v>3797</v>
      </c>
    </row>
    <row r="763" spans="1:3" ht="12.75">
      <c r="A763" t="s">
        <v>3799</v>
      </c>
      <c r="B763" t="s">
        <v>3798</v>
      </c>
      <c r="C763" t="s">
        <v>3800</v>
      </c>
    </row>
    <row r="764" spans="1:3" ht="12.75">
      <c r="A764" t="s">
        <v>3781</v>
      </c>
      <c r="B764" t="s">
        <v>3780</v>
      </c>
      <c r="C764" t="s">
        <v>3782</v>
      </c>
    </row>
    <row r="765" spans="1:3" ht="12.75">
      <c r="A765" t="s">
        <v>3784</v>
      </c>
      <c r="B765" t="s">
        <v>3783</v>
      </c>
      <c r="C765" t="s">
        <v>3785</v>
      </c>
    </row>
    <row r="766" spans="1:3" ht="12.75">
      <c r="A766" t="s">
        <v>3787</v>
      </c>
      <c r="B766" t="s">
        <v>3786</v>
      </c>
      <c r="C766" t="s">
        <v>3788</v>
      </c>
    </row>
    <row r="767" spans="1:3" ht="12.75">
      <c r="A767" t="s">
        <v>527</v>
      </c>
      <c r="B767" t="s">
        <v>3801</v>
      </c>
      <c r="C767" t="s">
        <v>3802</v>
      </c>
    </row>
    <row r="768" spans="1:3" ht="12.75">
      <c r="A768" t="s">
        <v>3803</v>
      </c>
      <c r="B768" t="s">
        <v>3803</v>
      </c>
      <c r="C768" t="s">
        <v>3804</v>
      </c>
    </row>
    <row r="769" spans="1:3" ht="12.75">
      <c r="A769" t="s">
        <v>3981</v>
      </c>
      <c r="B769" t="s">
        <v>3981</v>
      </c>
      <c r="C769" t="s">
        <v>528</v>
      </c>
    </row>
    <row r="770" spans="1:3" ht="12.75">
      <c r="A770" t="s">
        <v>3982</v>
      </c>
      <c r="B770" t="s">
        <v>3982</v>
      </c>
      <c r="C770" t="s">
        <v>529</v>
      </c>
    </row>
    <row r="771" spans="1:3" ht="12.75">
      <c r="A771" t="s">
        <v>3983</v>
      </c>
      <c r="B771" t="s">
        <v>3983</v>
      </c>
      <c r="C771" t="s">
        <v>530</v>
      </c>
    </row>
    <row r="772" spans="1:3" ht="12.75">
      <c r="A772" t="s">
        <v>3984</v>
      </c>
      <c r="B772" t="s">
        <v>3984</v>
      </c>
      <c r="C772" t="s">
        <v>531</v>
      </c>
    </row>
    <row r="773" spans="1:3" ht="12.75">
      <c r="A773" t="s">
        <v>3985</v>
      </c>
      <c r="B773" t="s">
        <v>3985</v>
      </c>
      <c r="C773" t="s">
        <v>532</v>
      </c>
    </row>
    <row r="774" spans="1:3" ht="12.75">
      <c r="A774" t="s">
        <v>3986</v>
      </c>
      <c r="B774" t="s">
        <v>3986</v>
      </c>
      <c r="C774" t="s">
        <v>533</v>
      </c>
    </row>
    <row r="775" spans="1:3" ht="12.75">
      <c r="A775" t="s">
        <v>3987</v>
      </c>
      <c r="B775" t="s">
        <v>3987</v>
      </c>
      <c r="C775" t="s">
        <v>534</v>
      </c>
    </row>
    <row r="776" spans="1:3" ht="12.75">
      <c r="A776" t="s">
        <v>3988</v>
      </c>
      <c r="B776" t="s">
        <v>3988</v>
      </c>
      <c r="C776" t="s">
        <v>535</v>
      </c>
    </row>
    <row r="777" spans="1:3" ht="12.75">
      <c r="A777" t="s">
        <v>3989</v>
      </c>
      <c r="B777" t="s">
        <v>3989</v>
      </c>
      <c r="C777" t="s">
        <v>536</v>
      </c>
    </row>
    <row r="778" spans="1:3" ht="12.75">
      <c r="A778" t="s">
        <v>3990</v>
      </c>
      <c r="B778" t="s">
        <v>3990</v>
      </c>
      <c r="C778" t="s">
        <v>537</v>
      </c>
    </row>
    <row r="779" spans="1:3" ht="12.75">
      <c r="A779" t="s">
        <v>3991</v>
      </c>
      <c r="B779" t="s">
        <v>3991</v>
      </c>
      <c r="C779" t="s">
        <v>538</v>
      </c>
    </row>
    <row r="780" spans="1:3" ht="12.75">
      <c r="A780" t="s">
        <v>539</v>
      </c>
      <c r="B780" t="s">
        <v>3992</v>
      </c>
      <c r="C780" t="s">
        <v>540</v>
      </c>
    </row>
    <row r="781" spans="1:3" ht="12.75">
      <c r="A781" t="s">
        <v>541</v>
      </c>
      <c r="B781" t="s">
        <v>3993</v>
      </c>
      <c r="C781" t="s">
        <v>542</v>
      </c>
    </row>
    <row r="782" spans="1:3" ht="12.75">
      <c r="A782" t="s">
        <v>543</v>
      </c>
      <c r="B782" t="s">
        <v>3994</v>
      </c>
      <c r="C782" t="s">
        <v>544</v>
      </c>
    </row>
    <row r="783" spans="1:3" ht="12.75">
      <c r="A783" t="s">
        <v>3805</v>
      </c>
      <c r="B783" t="s">
        <v>3805</v>
      </c>
      <c r="C783" t="s">
        <v>3806</v>
      </c>
    </row>
    <row r="784" spans="1:3" ht="12.75">
      <c r="A784" t="s">
        <v>545</v>
      </c>
      <c r="B784" t="s">
        <v>4007</v>
      </c>
      <c r="C784" t="s">
        <v>4007</v>
      </c>
    </row>
    <row r="785" spans="1:3" ht="12.75">
      <c r="A785" t="s">
        <v>546</v>
      </c>
      <c r="B785" t="s">
        <v>3998</v>
      </c>
      <c r="C785" t="s">
        <v>3998</v>
      </c>
    </row>
    <row r="786" spans="1:3" ht="12.75">
      <c r="A786" t="s">
        <v>547</v>
      </c>
      <c r="B786" t="s">
        <v>4002</v>
      </c>
      <c r="C786" t="s">
        <v>4002</v>
      </c>
    </row>
    <row r="787" spans="1:3" ht="12.75">
      <c r="A787" t="s">
        <v>548</v>
      </c>
      <c r="B787" t="s">
        <v>549</v>
      </c>
      <c r="C787" t="s">
        <v>549</v>
      </c>
    </row>
    <row r="788" spans="1:3" ht="12.75">
      <c r="A788" t="s">
        <v>550</v>
      </c>
      <c r="B788" t="s">
        <v>4008</v>
      </c>
      <c r="C788" t="s">
        <v>551</v>
      </c>
    </row>
    <row r="789" spans="1:3" ht="12.75">
      <c r="A789" t="s">
        <v>552</v>
      </c>
      <c r="B789" t="s">
        <v>4001</v>
      </c>
      <c r="C789" t="s">
        <v>4001</v>
      </c>
    </row>
    <row r="790" spans="1:3" ht="12.75">
      <c r="A790" t="s">
        <v>553</v>
      </c>
      <c r="B790" t="s">
        <v>4004</v>
      </c>
      <c r="C790" t="s">
        <v>4004</v>
      </c>
    </row>
    <row r="791" spans="1:3" ht="12.75">
      <c r="A791" t="s">
        <v>554</v>
      </c>
      <c r="B791" t="s">
        <v>4005</v>
      </c>
      <c r="C791" t="s">
        <v>4005</v>
      </c>
    </row>
    <row r="792" spans="1:3" ht="12.75">
      <c r="A792" t="s">
        <v>555</v>
      </c>
      <c r="B792" t="s">
        <v>3999</v>
      </c>
      <c r="C792" t="s">
        <v>3999</v>
      </c>
    </row>
    <row r="793" spans="1:3" ht="12.75">
      <c r="A793" t="s">
        <v>556</v>
      </c>
      <c r="B793" t="s">
        <v>4003</v>
      </c>
      <c r="C793" t="s">
        <v>4003</v>
      </c>
    </row>
    <row r="794" spans="1:3" ht="12.75">
      <c r="A794" t="s">
        <v>557</v>
      </c>
      <c r="B794" t="s">
        <v>4006</v>
      </c>
      <c r="C794" t="s">
        <v>4006</v>
      </c>
    </row>
    <row r="795" spans="1:3" ht="12.75">
      <c r="A795" t="s">
        <v>558</v>
      </c>
      <c r="B795" t="s">
        <v>4009</v>
      </c>
      <c r="C795" t="s">
        <v>4009</v>
      </c>
    </row>
    <row r="796" spans="1:3" ht="12.75">
      <c r="A796" t="s">
        <v>559</v>
      </c>
      <c r="B796" t="s">
        <v>3997</v>
      </c>
      <c r="C796" t="s">
        <v>3997</v>
      </c>
    </row>
    <row r="797" spans="1:3" ht="12.75">
      <c r="A797" t="s">
        <v>560</v>
      </c>
      <c r="B797" t="s">
        <v>3996</v>
      </c>
      <c r="C797" t="s">
        <v>3996</v>
      </c>
    </row>
    <row r="798" spans="1:3" ht="12.75">
      <c r="A798" t="s">
        <v>561</v>
      </c>
      <c r="B798" t="s">
        <v>562</v>
      </c>
      <c r="C798" t="s">
        <v>562</v>
      </c>
    </row>
    <row r="799" spans="1:3" ht="12.75">
      <c r="A799" t="s">
        <v>563</v>
      </c>
      <c r="B799" t="s">
        <v>3995</v>
      </c>
      <c r="C799" t="s">
        <v>3995</v>
      </c>
    </row>
    <row r="800" spans="1:3" ht="12.75">
      <c r="A800" t="s">
        <v>564</v>
      </c>
      <c r="B800" t="s">
        <v>4010</v>
      </c>
      <c r="C800" t="s">
        <v>4010</v>
      </c>
    </row>
    <row r="801" spans="1:3" ht="12.75">
      <c r="A801" t="s">
        <v>565</v>
      </c>
      <c r="B801" t="s">
        <v>566</v>
      </c>
      <c r="C801" t="s">
        <v>566</v>
      </c>
    </row>
    <row r="802" spans="1:3" ht="12.75">
      <c r="A802" t="s">
        <v>3808</v>
      </c>
      <c r="B802" t="s">
        <v>3807</v>
      </c>
      <c r="C802" t="s">
        <v>3809</v>
      </c>
    </row>
    <row r="803" spans="1:3" ht="12.75">
      <c r="A803" t="s">
        <v>3811</v>
      </c>
      <c r="B803" t="s">
        <v>3810</v>
      </c>
      <c r="C803" t="s">
        <v>3810</v>
      </c>
    </row>
    <row r="804" spans="1:3" ht="12.75">
      <c r="A804" t="s">
        <v>567</v>
      </c>
      <c r="B804" t="s">
        <v>3057</v>
      </c>
      <c r="C804" t="s">
        <v>568</v>
      </c>
    </row>
    <row r="805" spans="1:3" ht="12.75">
      <c r="A805" t="s">
        <v>1725</v>
      </c>
      <c r="B805" t="s">
        <v>1724</v>
      </c>
      <c r="C805" t="s">
        <v>1724</v>
      </c>
    </row>
    <row r="806" spans="1:3" ht="12.75">
      <c r="A806" t="s">
        <v>1727</v>
      </c>
      <c r="B806" t="s">
        <v>1726</v>
      </c>
      <c r="C806" t="s">
        <v>1728</v>
      </c>
    </row>
    <row r="807" spans="1:3" ht="12.75">
      <c r="A807" t="s">
        <v>1722</v>
      </c>
      <c r="B807" t="s">
        <v>1721</v>
      </c>
      <c r="C807" t="s">
        <v>1723</v>
      </c>
    </row>
    <row r="808" spans="1:3" ht="12.75">
      <c r="A808" t="s">
        <v>1730</v>
      </c>
      <c r="B808" t="s">
        <v>1729</v>
      </c>
      <c r="C808" t="s">
        <v>1729</v>
      </c>
    </row>
    <row r="809" spans="1:3" ht="12.75">
      <c r="A809" t="s">
        <v>3969</v>
      </c>
      <c r="B809" t="s">
        <v>3968</v>
      </c>
      <c r="C809" t="s">
        <v>3970</v>
      </c>
    </row>
    <row r="810" spans="1:3" ht="12.75">
      <c r="A810" t="s">
        <v>1716</v>
      </c>
      <c r="B810" t="s">
        <v>1715</v>
      </c>
      <c r="C810" t="s">
        <v>1715</v>
      </c>
    </row>
    <row r="811" spans="1:3" ht="12.75">
      <c r="A811" t="s">
        <v>3965</v>
      </c>
      <c r="B811" t="s">
        <v>3964</v>
      </c>
      <c r="C811" t="s">
        <v>3960</v>
      </c>
    </row>
    <row r="812" spans="1:3" ht="12.75">
      <c r="A812" t="s">
        <v>1736</v>
      </c>
      <c r="B812" t="s">
        <v>1735</v>
      </c>
      <c r="C812" t="s">
        <v>1737</v>
      </c>
    </row>
    <row r="813" spans="1:3" ht="12.75">
      <c r="A813" t="s">
        <v>3967</v>
      </c>
      <c r="B813" t="s">
        <v>3966</v>
      </c>
      <c r="C813" t="s">
        <v>3966</v>
      </c>
    </row>
    <row r="814" spans="1:3" ht="12.75">
      <c r="A814" t="s">
        <v>1714</v>
      </c>
      <c r="B814" t="s">
        <v>1713</v>
      </c>
      <c r="C814" t="s">
        <v>1713</v>
      </c>
    </row>
    <row r="815" spans="1:3" ht="12.75">
      <c r="A815" t="s">
        <v>3963</v>
      </c>
      <c r="B815" t="s">
        <v>3962</v>
      </c>
      <c r="C815" t="s">
        <v>3962</v>
      </c>
    </row>
    <row r="816" spans="1:3" ht="12.75">
      <c r="A816" t="s">
        <v>569</v>
      </c>
      <c r="B816" t="s">
        <v>1712</v>
      </c>
      <c r="C816" t="s">
        <v>1712</v>
      </c>
    </row>
    <row r="817" spans="1:3" ht="12.75">
      <c r="A817" t="s">
        <v>3959</v>
      </c>
      <c r="B817" t="s">
        <v>3958</v>
      </c>
      <c r="C817" t="s">
        <v>3958</v>
      </c>
    </row>
    <row r="818" spans="1:3" ht="12.75">
      <c r="A818" t="s">
        <v>3974</v>
      </c>
      <c r="B818" t="s">
        <v>3973</v>
      </c>
      <c r="C818" t="s">
        <v>1712</v>
      </c>
    </row>
    <row r="819" spans="1:3" ht="12.75">
      <c r="A819" t="s">
        <v>3972</v>
      </c>
      <c r="B819" t="s">
        <v>3971</v>
      </c>
      <c r="C819" t="s">
        <v>3971</v>
      </c>
    </row>
    <row r="820" spans="1:3" ht="12.75">
      <c r="A820" t="s">
        <v>1718</v>
      </c>
      <c r="B820" t="s">
        <v>1717</v>
      </c>
      <c r="C820" t="s">
        <v>1717</v>
      </c>
    </row>
    <row r="821" spans="1:3" ht="12.75">
      <c r="A821" t="s">
        <v>1732</v>
      </c>
      <c r="B821" t="s">
        <v>1731</v>
      </c>
      <c r="C821" t="s">
        <v>1731</v>
      </c>
    </row>
    <row r="822" spans="1:3" ht="12.75">
      <c r="A822" t="s">
        <v>3961</v>
      </c>
      <c r="B822" t="s">
        <v>3960</v>
      </c>
      <c r="C822" t="s">
        <v>3960</v>
      </c>
    </row>
    <row r="823" spans="1:3" ht="12.75">
      <c r="A823" t="s">
        <v>1734</v>
      </c>
      <c r="B823" t="s">
        <v>1733</v>
      </c>
      <c r="C823" t="s">
        <v>1733</v>
      </c>
    </row>
    <row r="824" spans="1:3" ht="12.75">
      <c r="A824" t="s">
        <v>1720</v>
      </c>
      <c r="B824" t="s">
        <v>1719</v>
      </c>
      <c r="C824" t="s">
        <v>1719</v>
      </c>
    </row>
    <row r="825" spans="1:3" ht="12.75">
      <c r="A825" t="s">
        <v>3928</v>
      </c>
      <c r="B825" t="s">
        <v>3927</v>
      </c>
      <c r="C825" t="s">
        <v>3927</v>
      </c>
    </row>
    <row r="826" spans="1:3" ht="12.75">
      <c r="A826" t="s">
        <v>3934</v>
      </c>
      <c r="B826" t="s">
        <v>3933</v>
      </c>
      <c r="C826" t="s">
        <v>3933</v>
      </c>
    </row>
    <row r="827" spans="1:3" ht="12.75">
      <c r="A827" t="s">
        <v>3936</v>
      </c>
      <c r="B827" t="s">
        <v>3935</v>
      </c>
      <c r="C827" t="s">
        <v>3935</v>
      </c>
    </row>
    <row r="828" spans="1:3" ht="12.75">
      <c r="A828" t="s">
        <v>3930</v>
      </c>
      <c r="B828" t="s">
        <v>3929</v>
      </c>
      <c r="C828" t="s">
        <v>3929</v>
      </c>
    </row>
    <row r="829" spans="1:3" ht="12.75">
      <c r="A829" t="s">
        <v>3932</v>
      </c>
      <c r="B829" t="s">
        <v>3931</v>
      </c>
      <c r="C829" t="s">
        <v>3931</v>
      </c>
    </row>
    <row r="830" spans="1:3" ht="12.75">
      <c r="A830" t="s">
        <v>3938</v>
      </c>
      <c r="B830" t="s">
        <v>3937</v>
      </c>
      <c r="C830" t="s">
        <v>3937</v>
      </c>
    </row>
    <row r="831" spans="1:3" ht="12.75">
      <c r="A831" t="s">
        <v>3926</v>
      </c>
      <c r="B831" t="s">
        <v>3925</v>
      </c>
      <c r="C831" t="s">
        <v>3925</v>
      </c>
    </row>
    <row r="832" spans="1:3" ht="12.75">
      <c r="A832" t="s">
        <v>3889</v>
      </c>
      <c r="B832" t="s">
        <v>3888</v>
      </c>
      <c r="C832" t="s">
        <v>3888</v>
      </c>
    </row>
    <row r="833" spans="1:3" ht="12.75">
      <c r="A833" t="s">
        <v>3891</v>
      </c>
      <c r="B833" t="s">
        <v>3890</v>
      </c>
      <c r="C833" t="s">
        <v>3890</v>
      </c>
    </row>
    <row r="834" spans="1:3" ht="12.75">
      <c r="A834" t="s">
        <v>3905</v>
      </c>
      <c r="B834" t="s">
        <v>3904</v>
      </c>
      <c r="C834" t="s">
        <v>3904</v>
      </c>
    </row>
    <row r="835" spans="1:3" ht="12.75">
      <c r="A835" t="s">
        <v>3907</v>
      </c>
      <c r="B835" t="s">
        <v>3906</v>
      </c>
      <c r="C835" t="s">
        <v>3906</v>
      </c>
    </row>
    <row r="836" spans="1:3" ht="12.75">
      <c r="A836" t="s">
        <v>3897</v>
      </c>
      <c r="B836" t="s">
        <v>3896</v>
      </c>
      <c r="C836" t="s">
        <v>3896</v>
      </c>
    </row>
    <row r="837" spans="1:3" ht="12.75">
      <c r="A837" t="s">
        <v>3899</v>
      </c>
      <c r="B837" t="s">
        <v>3898</v>
      </c>
      <c r="C837" t="s">
        <v>3898</v>
      </c>
    </row>
    <row r="838" spans="1:3" ht="12.75">
      <c r="A838" t="s">
        <v>3909</v>
      </c>
      <c r="B838" t="s">
        <v>3908</v>
      </c>
      <c r="C838" t="s">
        <v>3908</v>
      </c>
    </row>
    <row r="839" spans="1:3" ht="12.75">
      <c r="A839" t="s">
        <v>3911</v>
      </c>
      <c r="B839" t="s">
        <v>3910</v>
      </c>
      <c r="C839" t="s">
        <v>3910</v>
      </c>
    </row>
    <row r="840" spans="1:3" ht="12.75">
      <c r="A840" t="s">
        <v>3901</v>
      </c>
      <c r="B840" t="s">
        <v>3900</v>
      </c>
      <c r="C840" t="s">
        <v>3900</v>
      </c>
    </row>
    <row r="841" spans="1:3" ht="12.75">
      <c r="A841" t="s">
        <v>3903</v>
      </c>
      <c r="B841" t="s">
        <v>3902</v>
      </c>
      <c r="C841" t="s">
        <v>3902</v>
      </c>
    </row>
    <row r="842" spans="1:3" ht="12.75">
      <c r="A842" t="s">
        <v>3893</v>
      </c>
      <c r="B842" t="s">
        <v>3892</v>
      </c>
      <c r="C842" t="s">
        <v>3892</v>
      </c>
    </row>
    <row r="843" spans="1:3" ht="12.75">
      <c r="A843" t="s">
        <v>3895</v>
      </c>
      <c r="B843" t="s">
        <v>3894</v>
      </c>
      <c r="C843" t="s">
        <v>3894</v>
      </c>
    </row>
    <row r="844" spans="1:3" ht="12.75">
      <c r="A844" t="s">
        <v>3913</v>
      </c>
      <c r="B844" t="s">
        <v>3912</v>
      </c>
      <c r="C844" t="s">
        <v>3912</v>
      </c>
    </row>
    <row r="845" spans="1:3" ht="12.75">
      <c r="A845" t="s">
        <v>3915</v>
      </c>
      <c r="B845" t="s">
        <v>3914</v>
      </c>
      <c r="C845" t="s">
        <v>3914</v>
      </c>
    </row>
    <row r="846" spans="1:3" ht="12.75">
      <c r="A846" t="s">
        <v>3884</v>
      </c>
      <c r="B846" t="s">
        <v>3883</v>
      </c>
      <c r="C846" t="s">
        <v>3885</v>
      </c>
    </row>
    <row r="847" spans="1:3" ht="12.75">
      <c r="A847" t="s">
        <v>3887</v>
      </c>
      <c r="B847" t="s">
        <v>3886</v>
      </c>
      <c r="C847" t="s">
        <v>3886</v>
      </c>
    </row>
    <row r="848" spans="1:3" ht="12.75">
      <c r="A848" t="s">
        <v>3955</v>
      </c>
      <c r="B848" t="s">
        <v>3954</v>
      </c>
      <c r="C848" t="s">
        <v>3954</v>
      </c>
    </row>
    <row r="849" spans="1:3" ht="12.75">
      <c r="A849" t="s">
        <v>3953</v>
      </c>
      <c r="B849" t="s">
        <v>3952</v>
      </c>
      <c r="C849" t="s">
        <v>3952</v>
      </c>
    </row>
    <row r="850" spans="1:3" ht="12.75">
      <c r="A850" t="s">
        <v>3957</v>
      </c>
      <c r="B850" t="s">
        <v>3956</v>
      </c>
      <c r="C850" t="s">
        <v>3956</v>
      </c>
    </row>
    <row r="851" spans="1:3" ht="12.75">
      <c r="A851" t="s">
        <v>3951</v>
      </c>
      <c r="B851" t="s">
        <v>3950</v>
      </c>
      <c r="C851" t="s">
        <v>3950</v>
      </c>
    </row>
    <row r="852" spans="1:3" ht="12.75">
      <c r="A852" t="s">
        <v>3940</v>
      </c>
      <c r="B852" t="s">
        <v>3939</v>
      </c>
      <c r="C852" t="s">
        <v>3939</v>
      </c>
    </row>
    <row r="853" spans="1:3" ht="12.75">
      <c r="A853" t="s">
        <v>3944</v>
      </c>
      <c r="B853" t="s">
        <v>3943</v>
      </c>
      <c r="C853" t="s">
        <v>3943</v>
      </c>
    </row>
    <row r="854" spans="1:3" ht="12.75">
      <c r="A854" t="s">
        <v>3942</v>
      </c>
      <c r="B854" t="s">
        <v>3941</v>
      </c>
      <c r="C854" t="s">
        <v>3941</v>
      </c>
    </row>
    <row r="855" spans="1:3" ht="12.75">
      <c r="A855" t="s">
        <v>3920</v>
      </c>
      <c r="B855" t="s">
        <v>3919</v>
      </c>
      <c r="C855" t="s">
        <v>3919</v>
      </c>
    </row>
    <row r="856" spans="1:3" ht="12.75">
      <c r="A856" t="s">
        <v>3882</v>
      </c>
      <c r="B856" t="s">
        <v>3881</v>
      </c>
      <c r="C856" t="s">
        <v>3881</v>
      </c>
    </row>
    <row r="857" spans="1:3" ht="12.75">
      <c r="A857" t="s">
        <v>3924</v>
      </c>
      <c r="B857" t="s">
        <v>3923</v>
      </c>
      <c r="C857" t="s">
        <v>3923</v>
      </c>
    </row>
    <row r="858" spans="1:3" ht="12.75">
      <c r="A858" t="s">
        <v>3878</v>
      </c>
      <c r="B858" t="s">
        <v>3877</v>
      </c>
      <c r="C858" t="s">
        <v>3877</v>
      </c>
    </row>
    <row r="859" spans="1:3" ht="12.75">
      <c r="A859" t="s">
        <v>3880</v>
      </c>
      <c r="B859" t="s">
        <v>3879</v>
      </c>
      <c r="C859" t="s">
        <v>3879</v>
      </c>
    </row>
    <row r="860" spans="1:3" ht="12.75">
      <c r="A860" t="s">
        <v>3922</v>
      </c>
      <c r="B860" t="s">
        <v>3921</v>
      </c>
      <c r="C860" t="s">
        <v>3921</v>
      </c>
    </row>
    <row r="861" spans="1:3" ht="12.75">
      <c r="A861" t="s">
        <v>3949</v>
      </c>
      <c r="B861" t="s">
        <v>3948</v>
      </c>
      <c r="C861" t="s">
        <v>3948</v>
      </c>
    </row>
    <row r="862" spans="1:3" ht="12.75">
      <c r="A862" t="s">
        <v>3946</v>
      </c>
      <c r="B862" t="s">
        <v>3945</v>
      </c>
      <c r="C862" t="s">
        <v>3947</v>
      </c>
    </row>
    <row r="863" spans="1:3" ht="12.75">
      <c r="A863" t="s">
        <v>3917</v>
      </c>
      <c r="B863" t="s">
        <v>3916</v>
      </c>
      <c r="C863" t="s">
        <v>3918</v>
      </c>
    </row>
    <row r="864" spans="1:3" ht="12.75">
      <c r="A864" t="s">
        <v>3848</v>
      </c>
      <c r="B864" t="s">
        <v>3847</v>
      </c>
      <c r="C864" t="s">
        <v>3847</v>
      </c>
    </row>
    <row r="865" spans="1:3" ht="12.75">
      <c r="A865" t="s">
        <v>3854</v>
      </c>
      <c r="B865" t="s">
        <v>3853</v>
      </c>
      <c r="C865" t="s">
        <v>3853</v>
      </c>
    </row>
    <row r="866" spans="1:3" ht="12.75">
      <c r="A866" t="s">
        <v>570</v>
      </c>
      <c r="B866" t="s">
        <v>3855</v>
      </c>
      <c r="C866" t="s">
        <v>3855</v>
      </c>
    </row>
    <row r="867" spans="1:3" ht="12.75">
      <c r="A867" t="s">
        <v>3850</v>
      </c>
      <c r="B867" t="s">
        <v>3849</v>
      </c>
      <c r="C867" t="s">
        <v>3849</v>
      </c>
    </row>
    <row r="868" spans="1:3" ht="12.75">
      <c r="A868" t="s">
        <v>3852</v>
      </c>
      <c r="B868" t="s">
        <v>3851</v>
      </c>
      <c r="C868" t="s">
        <v>3851</v>
      </c>
    </row>
    <row r="869" spans="1:3" ht="12.75">
      <c r="A869" t="s">
        <v>3857</v>
      </c>
      <c r="B869" t="s">
        <v>3856</v>
      </c>
      <c r="C869" t="s">
        <v>3856</v>
      </c>
    </row>
    <row r="870" spans="1:3" ht="12.75">
      <c r="A870" t="s">
        <v>3846</v>
      </c>
      <c r="B870" t="s">
        <v>3845</v>
      </c>
      <c r="C870" t="s">
        <v>3845</v>
      </c>
    </row>
    <row r="871" spans="1:3" ht="12.75">
      <c r="A871" t="s">
        <v>3815</v>
      </c>
      <c r="B871" t="s">
        <v>3814</v>
      </c>
      <c r="C871" t="s">
        <v>3814</v>
      </c>
    </row>
    <row r="872" spans="1:3" ht="12.75">
      <c r="A872" t="s">
        <v>3817</v>
      </c>
      <c r="B872" t="s">
        <v>3816</v>
      </c>
      <c r="C872" t="s">
        <v>3816</v>
      </c>
    </row>
    <row r="873" spans="1:3" ht="12.75">
      <c r="A873" t="s">
        <v>3831</v>
      </c>
      <c r="B873" t="s">
        <v>3830</v>
      </c>
      <c r="C873" t="s">
        <v>3830</v>
      </c>
    </row>
    <row r="874" spans="1:3" ht="12.75">
      <c r="A874" t="s">
        <v>3833</v>
      </c>
      <c r="B874" t="s">
        <v>3832</v>
      </c>
      <c r="C874" t="s">
        <v>3832</v>
      </c>
    </row>
    <row r="875" spans="1:3" ht="12.75">
      <c r="A875" t="s">
        <v>3823</v>
      </c>
      <c r="B875" t="s">
        <v>3822</v>
      </c>
      <c r="C875" t="s">
        <v>3822</v>
      </c>
    </row>
    <row r="876" spans="1:3" ht="12.75">
      <c r="A876" t="s">
        <v>3825</v>
      </c>
      <c r="B876" t="s">
        <v>3824</v>
      </c>
      <c r="C876" t="s">
        <v>3824</v>
      </c>
    </row>
    <row r="877" spans="1:3" ht="12.75">
      <c r="A877" t="s">
        <v>3835</v>
      </c>
      <c r="B877" t="s">
        <v>3834</v>
      </c>
      <c r="C877" t="s">
        <v>3834</v>
      </c>
    </row>
    <row r="878" spans="1:3" ht="12.75">
      <c r="A878" t="s">
        <v>3837</v>
      </c>
      <c r="B878" t="s">
        <v>3836</v>
      </c>
      <c r="C878" t="s">
        <v>3836</v>
      </c>
    </row>
    <row r="879" spans="1:3" ht="12.75">
      <c r="A879" t="s">
        <v>3827</v>
      </c>
      <c r="B879" t="s">
        <v>3826</v>
      </c>
      <c r="C879" t="s">
        <v>3826</v>
      </c>
    </row>
    <row r="880" spans="1:3" ht="12.75">
      <c r="A880" t="s">
        <v>3829</v>
      </c>
      <c r="B880" t="s">
        <v>3828</v>
      </c>
      <c r="C880" t="s">
        <v>3828</v>
      </c>
    </row>
    <row r="881" spans="1:3" ht="12.75">
      <c r="A881" t="s">
        <v>3819</v>
      </c>
      <c r="B881" t="s">
        <v>3818</v>
      </c>
      <c r="C881" t="s">
        <v>3818</v>
      </c>
    </row>
    <row r="882" spans="1:3" ht="12.75">
      <c r="A882" t="s">
        <v>3821</v>
      </c>
      <c r="B882" t="s">
        <v>3820</v>
      </c>
      <c r="C882" t="s">
        <v>3820</v>
      </c>
    </row>
    <row r="883" spans="1:3" ht="12.75">
      <c r="A883" t="s">
        <v>3839</v>
      </c>
      <c r="B883" t="s">
        <v>3838</v>
      </c>
      <c r="C883" t="s">
        <v>3840</v>
      </c>
    </row>
    <row r="884" spans="1:3" ht="12.75">
      <c r="A884" t="s">
        <v>3842</v>
      </c>
      <c r="B884" t="s">
        <v>3841</v>
      </c>
      <c r="C884" t="s">
        <v>3841</v>
      </c>
    </row>
    <row r="885" spans="1:3" ht="12.75">
      <c r="A885" t="s">
        <v>3871</v>
      </c>
      <c r="B885" t="s">
        <v>3870</v>
      </c>
      <c r="C885" t="s">
        <v>3872</v>
      </c>
    </row>
    <row r="886" spans="1:3" ht="12.75">
      <c r="A886" t="s">
        <v>3867</v>
      </c>
      <c r="B886" t="s">
        <v>3866</v>
      </c>
      <c r="C886" t="s">
        <v>3866</v>
      </c>
    </row>
    <row r="887" spans="1:3" ht="12.75">
      <c r="A887" t="s">
        <v>3876</v>
      </c>
      <c r="B887" t="s">
        <v>3875</v>
      </c>
      <c r="C887" t="s">
        <v>3875</v>
      </c>
    </row>
    <row r="888" spans="1:3" ht="12.75">
      <c r="A888" t="s">
        <v>3862</v>
      </c>
      <c r="B888" t="s">
        <v>3861</v>
      </c>
      <c r="C888" t="s">
        <v>3863</v>
      </c>
    </row>
    <row r="889" spans="1:3" ht="12.75">
      <c r="A889" t="s">
        <v>3865</v>
      </c>
      <c r="B889" t="s">
        <v>3864</v>
      </c>
      <c r="C889" t="s">
        <v>3864</v>
      </c>
    </row>
    <row r="890" spans="1:3" ht="12.75">
      <c r="A890" t="s">
        <v>3874</v>
      </c>
      <c r="B890" t="s">
        <v>3873</v>
      </c>
      <c r="C890" t="s">
        <v>3873</v>
      </c>
    </row>
    <row r="891" spans="1:3" ht="12.75">
      <c r="A891" t="s">
        <v>3869</v>
      </c>
      <c r="B891" t="s">
        <v>3868</v>
      </c>
      <c r="C891" t="s">
        <v>3868</v>
      </c>
    </row>
    <row r="892" spans="1:3" ht="12.75">
      <c r="A892" t="s">
        <v>571</v>
      </c>
      <c r="B892" t="s">
        <v>3858</v>
      </c>
      <c r="C892" t="s">
        <v>3858</v>
      </c>
    </row>
    <row r="893" spans="1:3" ht="12.75">
      <c r="A893" t="s">
        <v>3860</v>
      </c>
      <c r="B893" t="s">
        <v>3859</v>
      </c>
      <c r="C893" t="s">
        <v>3859</v>
      </c>
    </row>
    <row r="894" spans="1:3" ht="12.75">
      <c r="A894" t="s">
        <v>3844</v>
      </c>
      <c r="B894" t="s">
        <v>3843</v>
      </c>
      <c r="C894" t="s">
        <v>3843</v>
      </c>
    </row>
    <row r="895" spans="1:3" ht="12.75">
      <c r="A895" t="s">
        <v>3813</v>
      </c>
      <c r="B895" t="s">
        <v>3812</v>
      </c>
      <c r="C895" t="s">
        <v>3812</v>
      </c>
    </row>
    <row r="896" spans="1:3" ht="12.75">
      <c r="A896" t="s">
        <v>572</v>
      </c>
      <c r="B896" t="s">
        <v>4000</v>
      </c>
      <c r="C896" t="s">
        <v>4000</v>
      </c>
    </row>
    <row r="897" spans="1:3" ht="12.75">
      <c r="A897" t="s">
        <v>573</v>
      </c>
      <c r="B897" t="s">
        <v>574</v>
      </c>
      <c r="C897" t="s">
        <v>575</v>
      </c>
    </row>
    <row r="898" spans="1:3" ht="12.75">
      <c r="A898" t="s">
        <v>576</v>
      </c>
      <c r="B898" t="s">
        <v>577</v>
      </c>
      <c r="C898" t="s">
        <v>578</v>
      </c>
    </row>
    <row r="899" spans="1:3" ht="12.75">
      <c r="A899" t="s">
        <v>1739</v>
      </c>
      <c r="B899" t="s">
        <v>1738</v>
      </c>
      <c r="C899" t="s">
        <v>1740</v>
      </c>
    </row>
    <row r="900" spans="1:3" ht="12.75">
      <c r="A900" t="s">
        <v>1751</v>
      </c>
      <c r="B900" t="s">
        <v>1750</v>
      </c>
      <c r="C900" t="s">
        <v>1752</v>
      </c>
    </row>
    <row r="901" spans="1:3" ht="12.75">
      <c r="A901" t="s">
        <v>1754</v>
      </c>
      <c r="B901" t="s">
        <v>1753</v>
      </c>
      <c r="C901" t="s">
        <v>1755</v>
      </c>
    </row>
    <row r="902" spans="1:3" ht="12.75">
      <c r="A902" t="s">
        <v>1757</v>
      </c>
      <c r="B902" t="s">
        <v>1756</v>
      </c>
      <c r="C902" t="s">
        <v>1758</v>
      </c>
    </row>
    <row r="903" spans="1:3" ht="12.75">
      <c r="A903" t="s">
        <v>1766</v>
      </c>
      <c r="B903" t="s">
        <v>1765</v>
      </c>
      <c r="C903" t="s">
        <v>1767</v>
      </c>
    </row>
    <row r="904" spans="1:3" ht="12.75">
      <c r="A904" t="s">
        <v>579</v>
      </c>
      <c r="B904" t="s">
        <v>4011</v>
      </c>
      <c r="C904" t="s">
        <v>580</v>
      </c>
    </row>
    <row r="905" spans="1:3" ht="12.75">
      <c r="A905" t="s">
        <v>1772</v>
      </c>
      <c r="B905" t="s">
        <v>1771</v>
      </c>
      <c r="C905" t="s">
        <v>1773</v>
      </c>
    </row>
    <row r="906" spans="1:3" ht="12.75">
      <c r="A906" t="s">
        <v>1775</v>
      </c>
      <c r="B906" t="s">
        <v>1774</v>
      </c>
      <c r="C906" t="s">
        <v>1776</v>
      </c>
    </row>
    <row r="907" spans="1:3" ht="12.75">
      <c r="A907" t="s">
        <v>1760</v>
      </c>
      <c r="B907" t="s">
        <v>1759</v>
      </c>
      <c r="C907" t="s">
        <v>1761</v>
      </c>
    </row>
    <row r="908" spans="1:3" ht="12.75">
      <c r="A908" t="s">
        <v>1763</v>
      </c>
      <c r="B908" t="s">
        <v>1762</v>
      </c>
      <c r="C908" t="s">
        <v>1764</v>
      </c>
    </row>
    <row r="909" spans="1:3" ht="12.75">
      <c r="A909" t="s">
        <v>1769</v>
      </c>
      <c r="B909" t="s">
        <v>1768</v>
      </c>
      <c r="C909" t="s">
        <v>1770</v>
      </c>
    </row>
    <row r="910" spans="1:3" ht="12.75">
      <c r="A910" t="s">
        <v>1742</v>
      </c>
      <c r="B910" t="s">
        <v>1741</v>
      </c>
      <c r="C910" t="s">
        <v>1743</v>
      </c>
    </row>
    <row r="911" spans="1:3" ht="12.75">
      <c r="A911" t="s">
        <v>1745</v>
      </c>
      <c r="B911" t="s">
        <v>1744</v>
      </c>
      <c r="C911" t="s">
        <v>1746</v>
      </c>
    </row>
    <row r="912" spans="1:3" ht="12.75">
      <c r="A912" t="s">
        <v>1748</v>
      </c>
      <c r="B912" t="s">
        <v>1747</v>
      </c>
      <c r="C912" t="s">
        <v>1749</v>
      </c>
    </row>
    <row r="913" spans="1:3" ht="12.75">
      <c r="A913" t="s">
        <v>1778</v>
      </c>
      <c r="B913" t="s">
        <v>1777</v>
      </c>
      <c r="C913" t="s">
        <v>1779</v>
      </c>
    </row>
    <row r="914" spans="1:3" ht="12.75">
      <c r="A914" t="s">
        <v>1823</v>
      </c>
      <c r="B914" t="s">
        <v>1822</v>
      </c>
      <c r="C914" t="s">
        <v>1824</v>
      </c>
    </row>
    <row r="915" spans="1:3" ht="12.75">
      <c r="A915" t="s">
        <v>1805</v>
      </c>
      <c r="B915" t="s">
        <v>1832</v>
      </c>
      <c r="C915" t="s">
        <v>1806</v>
      </c>
    </row>
    <row r="916" spans="1:3" ht="12.75">
      <c r="A916" t="s">
        <v>1829</v>
      </c>
      <c r="B916" t="s">
        <v>1828</v>
      </c>
      <c r="C916" t="s">
        <v>1830</v>
      </c>
    </row>
    <row r="917" spans="1:3" ht="12.75">
      <c r="A917" t="s">
        <v>1802</v>
      </c>
      <c r="B917" t="s">
        <v>1831</v>
      </c>
      <c r="C917" t="s">
        <v>1803</v>
      </c>
    </row>
    <row r="918" spans="1:3" ht="12.75">
      <c r="A918" t="s">
        <v>1826</v>
      </c>
      <c r="B918" t="s">
        <v>1825</v>
      </c>
      <c r="C918" t="s">
        <v>1827</v>
      </c>
    </row>
    <row r="919" spans="1:3" ht="12.75">
      <c r="A919" t="s">
        <v>1808</v>
      </c>
      <c r="B919" t="s">
        <v>1833</v>
      </c>
      <c r="C919" t="s">
        <v>1809</v>
      </c>
    </row>
    <row r="920" spans="1:3" ht="12.75">
      <c r="A920" t="s">
        <v>1820</v>
      </c>
      <c r="B920" t="s">
        <v>1819</v>
      </c>
      <c r="C920" t="s">
        <v>1821</v>
      </c>
    </row>
    <row r="921" spans="1:3" ht="12.75">
      <c r="A921" t="s">
        <v>1814</v>
      </c>
      <c r="B921" t="s">
        <v>1813</v>
      </c>
      <c r="C921" t="s">
        <v>1815</v>
      </c>
    </row>
    <row r="922" spans="1:3" ht="12.75">
      <c r="A922" t="s">
        <v>1817</v>
      </c>
      <c r="B922" t="s">
        <v>1816</v>
      </c>
      <c r="C922" t="s">
        <v>1818</v>
      </c>
    </row>
    <row r="923" spans="1:3" ht="12.75">
      <c r="A923" t="s">
        <v>1811</v>
      </c>
      <c r="B923" t="s">
        <v>1810</v>
      </c>
      <c r="C923" t="s">
        <v>1812</v>
      </c>
    </row>
    <row r="924" spans="1:3" ht="12.75">
      <c r="A924" t="s">
        <v>1793</v>
      </c>
      <c r="B924" t="s">
        <v>1792</v>
      </c>
      <c r="C924" t="s">
        <v>1794</v>
      </c>
    </row>
    <row r="925" spans="1:3" ht="12.75">
      <c r="A925" t="s">
        <v>581</v>
      </c>
      <c r="B925" t="s">
        <v>1804</v>
      </c>
      <c r="C925" t="s">
        <v>582</v>
      </c>
    </row>
    <row r="926" spans="1:3" ht="12.75">
      <c r="A926" t="s">
        <v>1799</v>
      </c>
      <c r="B926" t="s">
        <v>1798</v>
      </c>
      <c r="C926" t="s">
        <v>1800</v>
      </c>
    </row>
    <row r="927" spans="1:3" ht="12.75">
      <c r="A927" t="s">
        <v>583</v>
      </c>
      <c r="B927" t="s">
        <v>1801</v>
      </c>
      <c r="C927" t="s">
        <v>584</v>
      </c>
    </row>
    <row r="928" spans="1:3" ht="12.75">
      <c r="A928" t="s">
        <v>1796</v>
      </c>
      <c r="B928" t="s">
        <v>1795</v>
      </c>
      <c r="C928" t="s">
        <v>1797</v>
      </c>
    </row>
    <row r="929" spans="1:3" ht="12.75">
      <c r="A929" t="s">
        <v>585</v>
      </c>
      <c r="B929" t="s">
        <v>1807</v>
      </c>
      <c r="C929" t="s">
        <v>586</v>
      </c>
    </row>
    <row r="930" spans="1:3" ht="12.75">
      <c r="A930" t="s">
        <v>1790</v>
      </c>
      <c r="B930" t="s">
        <v>1789</v>
      </c>
      <c r="C930" t="s">
        <v>1791</v>
      </c>
    </row>
    <row r="931" spans="1:3" ht="12.75">
      <c r="A931" t="s">
        <v>1784</v>
      </c>
      <c r="B931" t="s">
        <v>1783</v>
      </c>
      <c r="C931" t="s">
        <v>1785</v>
      </c>
    </row>
    <row r="932" spans="1:3" ht="12.75">
      <c r="A932" t="s">
        <v>1787</v>
      </c>
      <c r="B932" t="s">
        <v>1786</v>
      </c>
      <c r="C932" t="s">
        <v>1788</v>
      </c>
    </row>
    <row r="933" spans="1:3" ht="12.75">
      <c r="A933" t="s">
        <v>1781</v>
      </c>
      <c r="B933" t="s">
        <v>1780</v>
      </c>
      <c r="C933" t="s">
        <v>1782</v>
      </c>
    </row>
    <row r="934" spans="1:3" ht="12.75">
      <c r="A934" t="s">
        <v>1546</v>
      </c>
      <c r="B934" t="s">
        <v>1545</v>
      </c>
      <c r="C934" t="s">
        <v>1545</v>
      </c>
    </row>
    <row r="935" spans="1:3" ht="12.75">
      <c r="A935" t="s">
        <v>2317</v>
      </c>
      <c r="B935" t="s">
        <v>2316</v>
      </c>
      <c r="C935" t="s">
        <v>2316</v>
      </c>
    </row>
    <row r="936" spans="1:3" ht="12.75">
      <c r="A936" t="s">
        <v>2319</v>
      </c>
      <c r="B936" t="s">
        <v>2318</v>
      </c>
      <c r="C936" t="s">
        <v>2318</v>
      </c>
    </row>
    <row r="937" spans="1:3" ht="12.75">
      <c r="A937" t="s">
        <v>1634</v>
      </c>
      <c r="B937" t="s">
        <v>1633</v>
      </c>
      <c r="C937" t="s">
        <v>1633</v>
      </c>
    </row>
    <row r="938" spans="1:3" ht="12.75">
      <c r="A938" t="s">
        <v>2457</v>
      </c>
      <c r="B938" t="s">
        <v>2456</v>
      </c>
      <c r="C938" t="s">
        <v>2456</v>
      </c>
    </row>
    <row r="939" spans="1:3" ht="12.75">
      <c r="A939" t="s">
        <v>1480</v>
      </c>
      <c r="B939" t="s">
        <v>1479</v>
      </c>
      <c r="C939" t="s">
        <v>1479</v>
      </c>
    </row>
    <row r="940" spans="1:3" ht="12.75">
      <c r="A940" t="s">
        <v>2353</v>
      </c>
      <c r="B940" t="s">
        <v>2352</v>
      </c>
      <c r="C940" t="s">
        <v>2352</v>
      </c>
    </row>
    <row r="941" spans="1:3" ht="12.75">
      <c r="A941" t="s">
        <v>1518</v>
      </c>
      <c r="B941" t="s">
        <v>1517</v>
      </c>
      <c r="C941" t="s">
        <v>1517</v>
      </c>
    </row>
    <row r="942" spans="1:3" ht="12.75">
      <c r="A942" t="s">
        <v>1520</v>
      </c>
      <c r="B942" t="s">
        <v>1519</v>
      </c>
      <c r="C942" t="s">
        <v>1519</v>
      </c>
    </row>
    <row r="943" spans="1:3" ht="12.75">
      <c r="A943" t="s">
        <v>1524</v>
      </c>
      <c r="B943" t="s">
        <v>1523</v>
      </c>
      <c r="C943" t="s">
        <v>1523</v>
      </c>
    </row>
    <row r="944" spans="1:3" ht="12.75">
      <c r="A944" t="s">
        <v>3098</v>
      </c>
      <c r="B944" t="s">
        <v>3097</v>
      </c>
      <c r="C944" t="s">
        <v>3097</v>
      </c>
    </row>
    <row r="945" spans="1:3" ht="12.75">
      <c r="A945" t="s">
        <v>2476</v>
      </c>
      <c r="B945" t="s">
        <v>2475</v>
      </c>
      <c r="C945" t="s">
        <v>2475</v>
      </c>
    </row>
    <row r="946" spans="1:3" ht="12.75">
      <c r="A946" t="s">
        <v>2480</v>
      </c>
      <c r="B946" t="s">
        <v>2479</v>
      </c>
      <c r="C946" t="s">
        <v>2479</v>
      </c>
    </row>
    <row r="947" spans="1:3" ht="12.75">
      <c r="A947" t="s">
        <v>2478</v>
      </c>
      <c r="B947" t="s">
        <v>2477</v>
      </c>
      <c r="C947" t="s">
        <v>2477</v>
      </c>
    </row>
    <row r="948" spans="1:3" ht="12.75">
      <c r="A948" t="s">
        <v>2482</v>
      </c>
      <c r="B948" t="s">
        <v>2481</v>
      </c>
      <c r="C948" t="s">
        <v>2481</v>
      </c>
    </row>
    <row r="949" spans="1:3" ht="12.75">
      <c r="A949" t="s">
        <v>2522</v>
      </c>
      <c r="B949" t="s">
        <v>2521</v>
      </c>
      <c r="C949" t="s">
        <v>2521</v>
      </c>
    </row>
    <row r="950" spans="1:3" ht="12.75">
      <c r="A950" t="s">
        <v>2524</v>
      </c>
      <c r="B950" t="s">
        <v>2523</v>
      </c>
      <c r="C950" t="s">
        <v>2523</v>
      </c>
    </row>
    <row r="951" spans="1:3" ht="12.75">
      <c r="A951" t="s">
        <v>2506</v>
      </c>
      <c r="B951" t="s">
        <v>2505</v>
      </c>
      <c r="C951" t="s">
        <v>2505</v>
      </c>
    </row>
    <row r="952" spans="1:3" ht="12.75">
      <c r="A952" t="s">
        <v>2526</v>
      </c>
      <c r="B952" t="s">
        <v>2525</v>
      </c>
      <c r="C952" t="s">
        <v>2525</v>
      </c>
    </row>
    <row r="953" spans="1:3" ht="12.75">
      <c r="A953" t="s">
        <v>2528</v>
      </c>
      <c r="B953" t="s">
        <v>2527</v>
      </c>
      <c r="C953" t="s">
        <v>2527</v>
      </c>
    </row>
    <row r="954" spans="1:3" ht="12.75">
      <c r="A954" t="s">
        <v>2530</v>
      </c>
      <c r="B954" t="s">
        <v>2529</v>
      </c>
      <c r="C954" t="s">
        <v>2529</v>
      </c>
    </row>
    <row r="955" spans="1:3" ht="12.75">
      <c r="A955" t="s">
        <v>2534</v>
      </c>
      <c r="B955" t="s">
        <v>2533</v>
      </c>
      <c r="C955" t="s">
        <v>2533</v>
      </c>
    </row>
    <row r="956" spans="1:3" ht="12.75">
      <c r="A956" t="s">
        <v>2540</v>
      </c>
      <c r="B956" t="s">
        <v>2539</v>
      </c>
      <c r="C956" t="s">
        <v>2539</v>
      </c>
    </row>
    <row r="957" spans="1:3" ht="12.75">
      <c r="A957" t="s">
        <v>2512</v>
      </c>
      <c r="B957" t="s">
        <v>2511</v>
      </c>
      <c r="C957" t="s">
        <v>2511</v>
      </c>
    </row>
    <row r="958" spans="1:3" ht="12.75">
      <c r="A958" t="s">
        <v>2516</v>
      </c>
      <c r="B958" t="s">
        <v>2515</v>
      </c>
      <c r="C958" t="s">
        <v>2515</v>
      </c>
    </row>
    <row r="959" spans="1:3" ht="12.75">
      <c r="A959" t="s">
        <v>2514</v>
      </c>
      <c r="B959" t="s">
        <v>2513</v>
      </c>
      <c r="C959" t="s">
        <v>2513</v>
      </c>
    </row>
    <row r="960" spans="1:3" ht="12.75">
      <c r="A960" t="s">
        <v>2520</v>
      </c>
      <c r="B960" t="s">
        <v>2519</v>
      </c>
      <c r="C960" t="s">
        <v>2519</v>
      </c>
    </row>
    <row r="961" spans="1:3" ht="12.75">
      <c r="A961" t="s">
        <v>2518</v>
      </c>
      <c r="B961" t="s">
        <v>2517</v>
      </c>
      <c r="C961" t="s">
        <v>2517</v>
      </c>
    </row>
    <row r="962" spans="1:3" ht="12.75">
      <c r="A962" t="s">
        <v>2532</v>
      </c>
      <c r="B962" t="s">
        <v>2531</v>
      </c>
      <c r="C962" t="s">
        <v>2531</v>
      </c>
    </row>
    <row r="963" spans="1:3" ht="12.75">
      <c r="A963" t="s">
        <v>4159</v>
      </c>
      <c r="B963" t="s">
        <v>4158</v>
      </c>
      <c r="C963" t="s">
        <v>4158</v>
      </c>
    </row>
    <row r="964" spans="1:3" ht="12.75">
      <c r="A964" t="s">
        <v>4161</v>
      </c>
      <c r="B964" t="s">
        <v>4160</v>
      </c>
      <c r="C964" t="s">
        <v>4160</v>
      </c>
    </row>
    <row r="965" spans="1:3" ht="12.75">
      <c r="A965" t="s">
        <v>1440</v>
      </c>
      <c r="B965" t="s">
        <v>1439</v>
      </c>
      <c r="C965" t="s">
        <v>1439</v>
      </c>
    </row>
    <row r="966" spans="1:3" ht="12.75">
      <c r="A966" t="s">
        <v>1442</v>
      </c>
      <c r="B966" t="s">
        <v>1441</v>
      </c>
      <c r="C966" t="s">
        <v>1441</v>
      </c>
    </row>
    <row r="967" spans="1:3" ht="12.75">
      <c r="A967" t="s">
        <v>1444</v>
      </c>
      <c r="B967" t="s">
        <v>1443</v>
      </c>
      <c r="C967" t="s">
        <v>1443</v>
      </c>
    </row>
    <row r="968" spans="1:3" ht="12.75">
      <c r="A968" t="s">
        <v>1446</v>
      </c>
      <c r="B968" t="s">
        <v>1445</v>
      </c>
      <c r="C968" t="s">
        <v>1445</v>
      </c>
    </row>
    <row r="969" spans="1:3" ht="12.75">
      <c r="A969" t="s">
        <v>4077</v>
      </c>
      <c r="B969" t="s">
        <v>4076</v>
      </c>
      <c r="C969" t="s">
        <v>4076</v>
      </c>
    </row>
    <row r="970" spans="1:3" ht="12.75">
      <c r="A970" t="s">
        <v>4107</v>
      </c>
      <c r="B970" t="s">
        <v>4106</v>
      </c>
      <c r="C970" t="s">
        <v>4106</v>
      </c>
    </row>
    <row r="971" spans="1:3" ht="12.75">
      <c r="A971" t="s">
        <v>4105</v>
      </c>
      <c r="B971" t="s">
        <v>4104</v>
      </c>
      <c r="C971" t="s">
        <v>4104</v>
      </c>
    </row>
    <row r="972" spans="1:3" ht="12.75">
      <c r="A972" t="s">
        <v>4087</v>
      </c>
      <c r="B972" t="s">
        <v>4086</v>
      </c>
      <c r="C972" t="s">
        <v>4086</v>
      </c>
    </row>
    <row r="973" spans="1:3" ht="12.75">
      <c r="A973" t="s">
        <v>4089</v>
      </c>
      <c r="B973" t="s">
        <v>4088</v>
      </c>
      <c r="C973" t="s">
        <v>4088</v>
      </c>
    </row>
    <row r="974" spans="1:3" ht="12.75">
      <c r="A974" t="s">
        <v>4091</v>
      </c>
      <c r="B974" t="s">
        <v>4090</v>
      </c>
      <c r="C974" t="s">
        <v>4090</v>
      </c>
    </row>
    <row r="975" spans="1:3" ht="12.75">
      <c r="A975" t="s">
        <v>2538</v>
      </c>
      <c r="B975" t="s">
        <v>2537</v>
      </c>
      <c r="C975" t="s">
        <v>2537</v>
      </c>
    </row>
    <row r="976" spans="1:3" ht="12.75">
      <c r="A976" t="s">
        <v>4169</v>
      </c>
      <c r="B976" t="s">
        <v>4168</v>
      </c>
      <c r="C976" t="s">
        <v>4168</v>
      </c>
    </row>
    <row r="977" spans="1:3" ht="12.75">
      <c r="A977" t="s">
        <v>2764</v>
      </c>
      <c r="B977" t="s">
        <v>2763</v>
      </c>
      <c r="C977" t="s">
        <v>2763</v>
      </c>
    </row>
    <row r="978" spans="1:3" ht="12.75">
      <c r="A978" t="s">
        <v>4129</v>
      </c>
      <c r="B978" t="s">
        <v>4128</v>
      </c>
      <c r="C978" t="s">
        <v>4128</v>
      </c>
    </row>
    <row r="979" spans="1:3" ht="12.75">
      <c r="A979" t="s">
        <v>4127</v>
      </c>
      <c r="B979" t="s">
        <v>4126</v>
      </c>
      <c r="C979" t="s">
        <v>4126</v>
      </c>
    </row>
    <row r="980" spans="1:3" ht="12.75">
      <c r="A980" t="s">
        <v>2542</v>
      </c>
      <c r="B980" t="s">
        <v>2541</v>
      </c>
      <c r="C980" t="s">
        <v>2541</v>
      </c>
    </row>
    <row r="981" spans="1:3" ht="12.75">
      <c r="A981" t="s">
        <v>2536</v>
      </c>
      <c r="B981" t="s">
        <v>2535</v>
      </c>
      <c r="C981" t="s">
        <v>2535</v>
      </c>
    </row>
    <row r="982" spans="1:3" ht="12.75">
      <c r="A982" t="s">
        <v>2548</v>
      </c>
      <c r="B982" t="s">
        <v>2547</v>
      </c>
      <c r="C982" t="s">
        <v>2547</v>
      </c>
    </row>
    <row r="983" spans="1:3" ht="12.75">
      <c r="A983" t="s">
        <v>2510</v>
      </c>
      <c r="B983" t="s">
        <v>2509</v>
      </c>
      <c r="C983" t="s">
        <v>2509</v>
      </c>
    </row>
    <row r="984" spans="1:3" ht="12.75">
      <c r="A984" t="s">
        <v>2888</v>
      </c>
      <c r="B984" t="s">
        <v>2887</v>
      </c>
      <c r="C984" t="s">
        <v>2887</v>
      </c>
    </row>
    <row r="985" spans="1:3" ht="12.75">
      <c r="A985" t="s">
        <v>1404</v>
      </c>
      <c r="B985" t="s">
        <v>2889</v>
      </c>
      <c r="C985" t="s">
        <v>2889</v>
      </c>
    </row>
    <row r="986" spans="1:3" ht="12.75">
      <c r="A986" t="s">
        <v>4019</v>
      </c>
      <c r="B986" t="s">
        <v>4018</v>
      </c>
      <c r="C986" t="s">
        <v>4018</v>
      </c>
    </row>
    <row r="987" spans="1:3" ht="12.75">
      <c r="A987" t="s">
        <v>4193</v>
      </c>
      <c r="B987" t="s">
        <v>4192</v>
      </c>
      <c r="C987" t="s">
        <v>4192</v>
      </c>
    </row>
    <row r="988" spans="1:3" ht="12.75">
      <c r="A988" t="s">
        <v>4145</v>
      </c>
      <c r="B988" t="s">
        <v>4144</v>
      </c>
      <c r="C988" t="s">
        <v>4144</v>
      </c>
    </row>
    <row r="989" spans="1:3" ht="12.75">
      <c r="A989" t="s">
        <v>4147</v>
      </c>
      <c r="B989" t="s">
        <v>4146</v>
      </c>
      <c r="C989" t="s">
        <v>4146</v>
      </c>
    </row>
    <row r="990" spans="1:3" ht="12.75">
      <c r="A990" t="s">
        <v>4149</v>
      </c>
      <c r="B990" t="s">
        <v>4148</v>
      </c>
      <c r="C990" t="s">
        <v>4148</v>
      </c>
    </row>
    <row r="991" spans="1:3" ht="12.75">
      <c r="A991" t="s">
        <v>4151</v>
      </c>
      <c r="B991" t="s">
        <v>4150</v>
      </c>
      <c r="C991" t="s">
        <v>4150</v>
      </c>
    </row>
    <row r="992" spans="1:3" ht="12.75">
      <c r="A992" t="s">
        <v>4153</v>
      </c>
      <c r="B992" t="s">
        <v>4152</v>
      </c>
      <c r="C992" t="s">
        <v>4152</v>
      </c>
    </row>
    <row r="993" spans="1:3" ht="12.75">
      <c r="A993" t="s">
        <v>4021</v>
      </c>
      <c r="B993" t="s">
        <v>4020</v>
      </c>
      <c r="C993" t="s">
        <v>4020</v>
      </c>
    </row>
    <row r="994" spans="1:3" ht="12.75">
      <c r="A994" t="s">
        <v>4025</v>
      </c>
      <c r="B994" t="s">
        <v>4024</v>
      </c>
      <c r="C994" t="s">
        <v>4024</v>
      </c>
    </row>
    <row r="995" spans="1:3" ht="12.75">
      <c r="A995" t="s">
        <v>4023</v>
      </c>
      <c r="B995" t="s">
        <v>4022</v>
      </c>
      <c r="C995" t="s">
        <v>4022</v>
      </c>
    </row>
    <row r="996" spans="1:3" ht="12.75">
      <c r="A996" t="s">
        <v>4027</v>
      </c>
      <c r="B996" t="s">
        <v>4026</v>
      </c>
      <c r="C996" t="s">
        <v>4026</v>
      </c>
    </row>
    <row r="997" spans="1:3" ht="12.75">
      <c r="A997" t="s">
        <v>4031</v>
      </c>
      <c r="B997" t="s">
        <v>4030</v>
      </c>
      <c r="C997" t="s">
        <v>4030</v>
      </c>
    </row>
    <row r="998" spans="1:3" ht="12.75">
      <c r="A998" t="s">
        <v>4043</v>
      </c>
      <c r="B998" t="s">
        <v>4042</v>
      </c>
      <c r="C998" t="s">
        <v>4042</v>
      </c>
    </row>
    <row r="999" spans="1:3" ht="12.75">
      <c r="A999" t="s">
        <v>4047</v>
      </c>
      <c r="B999" t="s">
        <v>4046</v>
      </c>
      <c r="C999" t="s">
        <v>4046</v>
      </c>
    </row>
    <row r="1000" spans="1:3" ht="12.75">
      <c r="A1000" t="s">
        <v>4033</v>
      </c>
      <c r="B1000" t="s">
        <v>4032</v>
      </c>
      <c r="C1000" t="s">
        <v>4032</v>
      </c>
    </row>
    <row r="1001" spans="1:3" ht="12.75">
      <c r="A1001" t="s">
        <v>4037</v>
      </c>
      <c r="B1001" t="s">
        <v>4036</v>
      </c>
      <c r="C1001" t="s">
        <v>4036</v>
      </c>
    </row>
    <row r="1002" spans="1:3" ht="12.75">
      <c r="A1002" t="s">
        <v>4035</v>
      </c>
      <c r="B1002" t="s">
        <v>4034</v>
      </c>
      <c r="C1002" t="s">
        <v>4034</v>
      </c>
    </row>
    <row r="1003" spans="1:3" ht="12.75">
      <c r="A1003" t="s">
        <v>4029</v>
      </c>
      <c r="B1003" t="s">
        <v>4028</v>
      </c>
      <c r="C1003" t="s">
        <v>4028</v>
      </c>
    </row>
    <row r="1004" spans="1:3" ht="12.75">
      <c r="A1004" t="s">
        <v>4039</v>
      </c>
      <c r="B1004" t="s">
        <v>4038</v>
      </c>
      <c r="C1004" t="s">
        <v>4038</v>
      </c>
    </row>
    <row r="1005" spans="1:3" ht="12.75">
      <c r="A1005" t="s">
        <v>4049</v>
      </c>
      <c r="B1005" t="s">
        <v>4048</v>
      </c>
      <c r="C1005" t="s">
        <v>4048</v>
      </c>
    </row>
    <row r="1006" spans="1:3" ht="12.75">
      <c r="A1006" t="s">
        <v>4051</v>
      </c>
      <c r="B1006" t="s">
        <v>4050</v>
      </c>
      <c r="C1006" t="s">
        <v>4050</v>
      </c>
    </row>
    <row r="1007" spans="1:3" ht="12.75">
      <c r="A1007" t="s">
        <v>4059</v>
      </c>
      <c r="B1007" t="s">
        <v>4058</v>
      </c>
      <c r="C1007" t="s">
        <v>4058</v>
      </c>
    </row>
    <row r="1008" spans="1:3" ht="12.75">
      <c r="A1008" t="s">
        <v>4057</v>
      </c>
      <c r="B1008" t="s">
        <v>4056</v>
      </c>
      <c r="C1008" t="s">
        <v>4056</v>
      </c>
    </row>
    <row r="1009" spans="1:3" ht="12.75">
      <c r="A1009" t="s">
        <v>4061</v>
      </c>
      <c r="B1009" t="s">
        <v>4060</v>
      </c>
      <c r="C1009" t="s">
        <v>4060</v>
      </c>
    </row>
    <row r="1010" spans="1:3" ht="12.75">
      <c r="A1010" t="s">
        <v>4063</v>
      </c>
      <c r="B1010" t="s">
        <v>4062</v>
      </c>
      <c r="C1010" t="s">
        <v>4062</v>
      </c>
    </row>
    <row r="1011" spans="1:3" ht="12.75">
      <c r="A1011" t="s">
        <v>4065</v>
      </c>
      <c r="B1011" t="s">
        <v>4064</v>
      </c>
      <c r="C1011" t="s">
        <v>4064</v>
      </c>
    </row>
    <row r="1012" spans="1:3" ht="12.75">
      <c r="A1012" t="s">
        <v>4071</v>
      </c>
      <c r="B1012" t="s">
        <v>4070</v>
      </c>
      <c r="C1012" t="s">
        <v>4070</v>
      </c>
    </row>
    <row r="1013" spans="1:3" ht="12.75">
      <c r="A1013" t="s">
        <v>4073</v>
      </c>
      <c r="B1013" t="s">
        <v>4072</v>
      </c>
      <c r="C1013" t="s">
        <v>4072</v>
      </c>
    </row>
    <row r="1014" spans="1:3" ht="12.75">
      <c r="A1014" t="s">
        <v>4045</v>
      </c>
      <c r="B1014" t="s">
        <v>4044</v>
      </c>
      <c r="C1014" t="s">
        <v>4044</v>
      </c>
    </row>
    <row r="1015" spans="1:3" ht="12.75">
      <c r="A1015" t="s">
        <v>4041</v>
      </c>
      <c r="B1015" t="s">
        <v>4040</v>
      </c>
      <c r="C1015" t="s">
        <v>4040</v>
      </c>
    </row>
    <row r="1016" spans="1:3" ht="12.75">
      <c r="A1016" t="s">
        <v>4053</v>
      </c>
      <c r="B1016" t="s">
        <v>4052</v>
      </c>
      <c r="C1016" t="s">
        <v>4052</v>
      </c>
    </row>
    <row r="1017" spans="1:3" ht="12.75">
      <c r="A1017" t="s">
        <v>4055</v>
      </c>
      <c r="B1017" t="s">
        <v>4054</v>
      </c>
      <c r="C1017" t="s">
        <v>4054</v>
      </c>
    </row>
    <row r="1018" spans="1:3" ht="12.75">
      <c r="A1018" t="s">
        <v>4069</v>
      </c>
      <c r="B1018" t="s">
        <v>4068</v>
      </c>
      <c r="C1018" t="s">
        <v>4068</v>
      </c>
    </row>
    <row r="1019" spans="1:3" ht="12.75">
      <c r="A1019" t="s">
        <v>4067</v>
      </c>
      <c r="B1019" t="s">
        <v>4066</v>
      </c>
      <c r="C1019" t="s">
        <v>4066</v>
      </c>
    </row>
    <row r="1020" spans="1:3" ht="12.75">
      <c r="A1020" t="s">
        <v>2494</v>
      </c>
      <c r="B1020" t="s">
        <v>2493</v>
      </c>
      <c r="C1020" t="s">
        <v>2493</v>
      </c>
    </row>
    <row r="1021" spans="1:3" ht="12.75">
      <c r="A1021" t="s">
        <v>2498</v>
      </c>
      <c r="B1021" t="s">
        <v>2497</v>
      </c>
      <c r="C1021" t="s">
        <v>2497</v>
      </c>
    </row>
    <row r="1022" spans="1:3" ht="12.75">
      <c r="A1022" t="s">
        <v>2502</v>
      </c>
      <c r="B1022" t="s">
        <v>2501</v>
      </c>
      <c r="C1022" t="s">
        <v>2501</v>
      </c>
    </row>
    <row r="1023" spans="1:3" ht="12.75">
      <c r="A1023" t="s">
        <v>2496</v>
      </c>
      <c r="B1023" t="s">
        <v>2495</v>
      </c>
      <c r="C1023" t="s">
        <v>2495</v>
      </c>
    </row>
    <row r="1024" spans="1:3" ht="12.75">
      <c r="A1024" t="s">
        <v>2500</v>
      </c>
      <c r="B1024" t="s">
        <v>2499</v>
      </c>
      <c r="C1024" t="s">
        <v>2499</v>
      </c>
    </row>
    <row r="1025" spans="1:3" ht="12.75">
      <c r="A1025" t="s">
        <v>2504</v>
      </c>
      <c r="B1025" t="s">
        <v>2503</v>
      </c>
      <c r="C1025" t="s">
        <v>2503</v>
      </c>
    </row>
    <row r="1026" spans="1:3" ht="12.75">
      <c r="A1026" t="s">
        <v>4075</v>
      </c>
      <c r="B1026" t="s">
        <v>4074</v>
      </c>
      <c r="C1026" t="s">
        <v>4074</v>
      </c>
    </row>
    <row r="1027" spans="1:3" ht="12.75">
      <c r="A1027" t="s">
        <v>2768</v>
      </c>
      <c r="B1027" t="s">
        <v>2767</v>
      </c>
      <c r="C1027" t="s">
        <v>2767</v>
      </c>
    </row>
    <row r="1028" spans="1:3" ht="12.75">
      <c r="A1028" t="s">
        <v>2770</v>
      </c>
      <c r="B1028" t="s">
        <v>2769</v>
      </c>
      <c r="C1028" t="s">
        <v>2769</v>
      </c>
    </row>
    <row r="1029" spans="1:3" ht="12.75">
      <c r="A1029" t="s">
        <v>2772</v>
      </c>
      <c r="B1029" t="s">
        <v>2771</v>
      </c>
      <c r="C1029" t="s">
        <v>2771</v>
      </c>
    </row>
    <row r="1030" spans="1:3" ht="12.75">
      <c r="A1030" t="s">
        <v>2774</v>
      </c>
      <c r="B1030" t="s">
        <v>2773</v>
      </c>
      <c r="C1030" t="s">
        <v>2773</v>
      </c>
    </row>
    <row r="1031" spans="1:3" ht="12.75">
      <c r="A1031" t="s">
        <v>1448</v>
      </c>
      <c r="B1031" t="s">
        <v>1447</v>
      </c>
      <c r="C1031" t="s">
        <v>1447</v>
      </c>
    </row>
    <row r="1032" spans="1:3" ht="12.75">
      <c r="A1032" t="s">
        <v>4085</v>
      </c>
      <c r="B1032" t="s">
        <v>4084</v>
      </c>
      <c r="C1032" t="s">
        <v>4084</v>
      </c>
    </row>
    <row r="1033" spans="1:3" ht="12.75">
      <c r="A1033" t="s">
        <v>4081</v>
      </c>
      <c r="B1033" t="s">
        <v>4080</v>
      </c>
      <c r="C1033" t="s">
        <v>4080</v>
      </c>
    </row>
    <row r="1034" spans="1:3" ht="12.75">
      <c r="A1034" t="s">
        <v>2508</v>
      </c>
      <c r="B1034" t="s">
        <v>2507</v>
      </c>
      <c r="C1034" t="s">
        <v>2507</v>
      </c>
    </row>
    <row r="1035" spans="1:3" ht="12.75">
      <c r="A1035" t="s">
        <v>2544</v>
      </c>
      <c r="B1035" t="s">
        <v>2543</v>
      </c>
      <c r="C1035" t="s">
        <v>2543</v>
      </c>
    </row>
    <row r="1036" spans="1:3" ht="12.75">
      <c r="A1036" t="s">
        <v>4095</v>
      </c>
      <c r="B1036" t="s">
        <v>4094</v>
      </c>
      <c r="C1036" t="s">
        <v>4094</v>
      </c>
    </row>
    <row r="1037" spans="1:3" ht="12.75">
      <c r="A1037" t="s">
        <v>4093</v>
      </c>
      <c r="B1037" t="s">
        <v>4092</v>
      </c>
      <c r="C1037" t="s">
        <v>4092</v>
      </c>
    </row>
    <row r="1038" spans="1:3" ht="12.75">
      <c r="A1038" t="s">
        <v>4017</v>
      </c>
      <c r="B1038" t="s">
        <v>4016</v>
      </c>
      <c r="C1038" t="s">
        <v>4016</v>
      </c>
    </row>
    <row r="1039" spans="1:3" ht="12.75">
      <c r="A1039" t="s">
        <v>4097</v>
      </c>
      <c r="B1039" t="s">
        <v>4096</v>
      </c>
      <c r="C1039" t="s">
        <v>4096</v>
      </c>
    </row>
    <row r="1040" spans="1:3" ht="12.75">
      <c r="A1040" t="s">
        <v>4119</v>
      </c>
      <c r="B1040" t="s">
        <v>4118</v>
      </c>
      <c r="C1040" t="s">
        <v>4118</v>
      </c>
    </row>
    <row r="1041" spans="1:3" ht="12.75">
      <c r="A1041" t="s">
        <v>4121</v>
      </c>
      <c r="B1041" t="s">
        <v>4120</v>
      </c>
      <c r="C1041" t="s">
        <v>4120</v>
      </c>
    </row>
    <row r="1042" spans="1:3" ht="12.75">
      <c r="A1042" t="s">
        <v>4139</v>
      </c>
      <c r="B1042" t="s">
        <v>4138</v>
      </c>
      <c r="C1042" t="s">
        <v>4138</v>
      </c>
    </row>
    <row r="1043" spans="1:3" ht="12.75">
      <c r="A1043" t="s">
        <v>4143</v>
      </c>
      <c r="B1043" t="s">
        <v>4142</v>
      </c>
      <c r="C1043" t="s">
        <v>4142</v>
      </c>
    </row>
    <row r="1044" spans="1:3" ht="12.75">
      <c r="A1044" t="s">
        <v>4173</v>
      </c>
      <c r="B1044" t="s">
        <v>4172</v>
      </c>
      <c r="C1044" t="s">
        <v>4172</v>
      </c>
    </row>
    <row r="1045" spans="1:3" ht="12.75">
      <c r="A1045" t="s">
        <v>4177</v>
      </c>
      <c r="B1045" t="s">
        <v>4176</v>
      </c>
      <c r="C1045" t="s">
        <v>4176</v>
      </c>
    </row>
    <row r="1046" spans="1:3" ht="12.75">
      <c r="A1046" t="s">
        <v>4125</v>
      </c>
      <c r="B1046" t="s">
        <v>4124</v>
      </c>
      <c r="C1046" t="s">
        <v>4124</v>
      </c>
    </row>
    <row r="1047" spans="1:3" ht="12.75">
      <c r="A1047" t="s">
        <v>1450</v>
      </c>
      <c r="B1047" t="s">
        <v>1449</v>
      </c>
      <c r="C1047" t="s">
        <v>1449</v>
      </c>
    </row>
    <row r="1048" spans="1:3" ht="12.75">
      <c r="A1048" t="s">
        <v>4099</v>
      </c>
      <c r="B1048" t="s">
        <v>4098</v>
      </c>
      <c r="C1048" t="s">
        <v>4098</v>
      </c>
    </row>
    <row r="1049" spans="1:3" ht="12.75">
      <c r="A1049" t="s">
        <v>4101</v>
      </c>
      <c r="B1049" t="s">
        <v>4100</v>
      </c>
      <c r="C1049" t="s">
        <v>4100</v>
      </c>
    </row>
    <row r="1050" spans="1:3" ht="12.75">
      <c r="A1050" t="s">
        <v>4157</v>
      </c>
      <c r="B1050" t="s">
        <v>4156</v>
      </c>
      <c r="C1050" t="s">
        <v>4156</v>
      </c>
    </row>
    <row r="1051" spans="1:3" ht="12.75">
      <c r="A1051" t="s">
        <v>4163</v>
      </c>
      <c r="B1051" t="s">
        <v>4162</v>
      </c>
      <c r="C1051" t="s">
        <v>4162</v>
      </c>
    </row>
    <row r="1052" spans="1:3" ht="12.75">
      <c r="A1052" t="s">
        <v>4179</v>
      </c>
      <c r="B1052" t="s">
        <v>4178</v>
      </c>
      <c r="C1052" t="s">
        <v>4178</v>
      </c>
    </row>
    <row r="1053" spans="1:3" ht="12.75">
      <c r="A1053" t="s">
        <v>4181</v>
      </c>
      <c r="B1053" t="s">
        <v>4180</v>
      </c>
      <c r="C1053" t="s">
        <v>4180</v>
      </c>
    </row>
    <row r="1054" spans="1:3" ht="12.75">
      <c r="A1054" t="s">
        <v>4183</v>
      </c>
      <c r="B1054" t="s">
        <v>4182</v>
      </c>
      <c r="C1054" t="s">
        <v>4182</v>
      </c>
    </row>
    <row r="1055" spans="1:3" ht="12.75">
      <c r="A1055" t="s">
        <v>4109</v>
      </c>
      <c r="B1055" t="s">
        <v>4108</v>
      </c>
      <c r="C1055" t="s">
        <v>4108</v>
      </c>
    </row>
    <row r="1056" spans="1:3" ht="12.75">
      <c r="A1056" t="s">
        <v>4115</v>
      </c>
      <c r="B1056" t="s">
        <v>4114</v>
      </c>
      <c r="C1056" t="s">
        <v>4114</v>
      </c>
    </row>
    <row r="1057" spans="1:3" ht="12.75">
      <c r="A1057" t="s">
        <v>4111</v>
      </c>
      <c r="B1057" t="s">
        <v>4110</v>
      </c>
      <c r="C1057" t="s">
        <v>4110</v>
      </c>
    </row>
    <row r="1058" spans="1:3" ht="12.75">
      <c r="A1058" t="s">
        <v>4165</v>
      </c>
      <c r="B1058" t="s">
        <v>4164</v>
      </c>
      <c r="C1058" t="s">
        <v>4164</v>
      </c>
    </row>
    <row r="1059" spans="1:3" ht="12.75">
      <c r="A1059" t="s">
        <v>4123</v>
      </c>
      <c r="B1059" t="s">
        <v>4122</v>
      </c>
      <c r="C1059" t="s">
        <v>4122</v>
      </c>
    </row>
    <row r="1060" spans="1:3" ht="12.75">
      <c r="A1060" t="s">
        <v>4137</v>
      </c>
      <c r="B1060" t="s">
        <v>4136</v>
      </c>
      <c r="C1060" t="s">
        <v>4136</v>
      </c>
    </row>
    <row r="1061" spans="1:3" ht="12.75">
      <c r="A1061" t="s">
        <v>4155</v>
      </c>
      <c r="B1061" t="s">
        <v>4154</v>
      </c>
      <c r="C1061" t="s">
        <v>4154</v>
      </c>
    </row>
    <row r="1062" spans="1:3" ht="12.75">
      <c r="A1062" t="s">
        <v>4167</v>
      </c>
      <c r="B1062" t="s">
        <v>4166</v>
      </c>
      <c r="C1062" t="s">
        <v>4166</v>
      </c>
    </row>
    <row r="1063" spans="1:3" ht="12.75">
      <c r="A1063" t="s">
        <v>4171</v>
      </c>
      <c r="B1063" t="s">
        <v>4170</v>
      </c>
      <c r="C1063" t="s">
        <v>4170</v>
      </c>
    </row>
    <row r="1064" spans="1:3" ht="12.75">
      <c r="A1064" t="s">
        <v>4103</v>
      </c>
      <c r="B1064" t="s">
        <v>4102</v>
      </c>
      <c r="C1064" t="s">
        <v>4102</v>
      </c>
    </row>
    <row r="1065" spans="1:3" ht="12.75">
      <c r="A1065" t="s">
        <v>4113</v>
      </c>
      <c r="B1065" t="s">
        <v>4112</v>
      </c>
      <c r="C1065" t="s">
        <v>4112</v>
      </c>
    </row>
    <row r="1066" spans="1:3" ht="12.75">
      <c r="A1066" t="s">
        <v>4117</v>
      </c>
      <c r="B1066" t="s">
        <v>4116</v>
      </c>
      <c r="C1066" t="s">
        <v>4116</v>
      </c>
    </row>
    <row r="1067" spans="1:3" ht="12.75">
      <c r="A1067" t="s">
        <v>4131</v>
      </c>
      <c r="B1067" t="s">
        <v>4130</v>
      </c>
      <c r="C1067" t="s">
        <v>4130</v>
      </c>
    </row>
    <row r="1068" spans="1:3" ht="12.75">
      <c r="A1068" t="s">
        <v>4135</v>
      </c>
      <c r="B1068" t="s">
        <v>4134</v>
      </c>
      <c r="C1068" t="s">
        <v>4134</v>
      </c>
    </row>
    <row r="1069" spans="1:3" ht="12.75">
      <c r="A1069" t="s">
        <v>4133</v>
      </c>
      <c r="B1069" t="s">
        <v>4132</v>
      </c>
      <c r="C1069" t="s">
        <v>4132</v>
      </c>
    </row>
    <row r="1070" spans="1:3" ht="12.75">
      <c r="A1070" t="s">
        <v>1452</v>
      </c>
      <c r="B1070" t="s">
        <v>1451</v>
      </c>
      <c r="C1070" t="s">
        <v>1451</v>
      </c>
    </row>
    <row r="1071" spans="1:3" ht="12.75">
      <c r="A1071" t="s">
        <v>1454</v>
      </c>
      <c r="B1071" t="s">
        <v>1453</v>
      </c>
      <c r="C1071" t="s">
        <v>1453</v>
      </c>
    </row>
    <row r="1072" spans="1:3" ht="12.75">
      <c r="A1072" t="s">
        <v>1456</v>
      </c>
      <c r="B1072" t="s">
        <v>1455</v>
      </c>
      <c r="C1072" t="s">
        <v>1455</v>
      </c>
    </row>
    <row r="1073" spans="1:3" ht="12.75">
      <c r="A1073" t="s">
        <v>1458</v>
      </c>
      <c r="B1073" t="s">
        <v>1457</v>
      </c>
      <c r="C1073" t="s">
        <v>1457</v>
      </c>
    </row>
    <row r="1074" spans="1:3" ht="12.75">
      <c r="A1074" t="s">
        <v>1460</v>
      </c>
      <c r="B1074" t="s">
        <v>1459</v>
      </c>
      <c r="C1074" t="s">
        <v>1459</v>
      </c>
    </row>
    <row r="1075" spans="1:3" ht="12.75">
      <c r="A1075" t="s">
        <v>1462</v>
      </c>
      <c r="B1075" t="s">
        <v>1461</v>
      </c>
      <c r="C1075" t="s">
        <v>1461</v>
      </c>
    </row>
    <row r="1076" spans="1:3" ht="12.75">
      <c r="A1076" t="s">
        <v>4189</v>
      </c>
      <c r="B1076" t="s">
        <v>4188</v>
      </c>
      <c r="C1076" t="s">
        <v>4188</v>
      </c>
    </row>
    <row r="1077" spans="1:3" ht="12.75">
      <c r="A1077" t="s">
        <v>4185</v>
      </c>
      <c r="B1077" t="s">
        <v>4184</v>
      </c>
      <c r="C1077" t="s">
        <v>4184</v>
      </c>
    </row>
    <row r="1078" spans="1:3" ht="12.75">
      <c r="A1078" t="s">
        <v>4191</v>
      </c>
      <c r="B1078" t="s">
        <v>4190</v>
      </c>
      <c r="C1078" t="s">
        <v>4190</v>
      </c>
    </row>
    <row r="1079" spans="1:3" ht="12.75">
      <c r="A1079" t="s">
        <v>4195</v>
      </c>
      <c r="B1079" t="s">
        <v>4194</v>
      </c>
      <c r="C1079" t="s">
        <v>4194</v>
      </c>
    </row>
    <row r="1080" spans="1:3" ht="12.75">
      <c r="A1080" t="s">
        <v>2784</v>
      </c>
      <c r="B1080" t="s">
        <v>2783</v>
      </c>
      <c r="C1080" t="s">
        <v>2783</v>
      </c>
    </row>
    <row r="1081" spans="1:3" ht="12.75">
      <c r="A1081" t="s">
        <v>2786</v>
      </c>
      <c r="B1081" t="s">
        <v>2785</v>
      </c>
      <c r="C1081" t="s">
        <v>2785</v>
      </c>
    </row>
    <row r="1082" spans="1:3" ht="12.75">
      <c r="A1082" t="s">
        <v>2668</v>
      </c>
      <c r="B1082" t="s">
        <v>2667</v>
      </c>
      <c r="C1082" t="s">
        <v>2667</v>
      </c>
    </row>
    <row r="1083" spans="1:3" ht="12.75">
      <c r="A1083" t="s">
        <v>2546</v>
      </c>
      <c r="B1083" t="s">
        <v>2545</v>
      </c>
      <c r="C1083" t="s">
        <v>2545</v>
      </c>
    </row>
    <row r="1084" spans="1:3" ht="12.75">
      <c r="A1084" t="s">
        <v>2239</v>
      </c>
      <c r="B1084" t="s">
        <v>2238</v>
      </c>
      <c r="C1084" t="s">
        <v>2238</v>
      </c>
    </row>
    <row r="1085" spans="1:3" ht="12.75">
      <c r="A1085" t="s">
        <v>4187</v>
      </c>
      <c r="B1085" t="s">
        <v>4186</v>
      </c>
      <c r="C1085" t="s">
        <v>4186</v>
      </c>
    </row>
    <row r="1086" spans="1:3" ht="12.75">
      <c r="A1086" t="s">
        <v>4141</v>
      </c>
      <c r="B1086" t="s">
        <v>4140</v>
      </c>
      <c r="C1086" t="s">
        <v>4140</v>
      </c>
    </row>
    <row r="1087" spans="1:3" ht="12.75">
      <c r="A1087" t="s">
        <v>2670</v>
      </c>
      <c r="B1087" t="s">
        <v>2669</v>
      </c>
      <c r="C1087" t="s">
        <v>2669</v>
      </c>
    </row>
    <row r="1088" spans="1:3" ht="12.75">
      <c r="A1088" t="s">
        <v>2684</v>
      </c>
      <c r="B1088" t="s">
        <v>2683</v>
      </c>
      <c r="C1088" t="s">
        <v>2683</v>
      </c>
    </row>
    <row r="1089" spans="1:3" ht="12.75">
      <c r="A1089" t="s">
        <v>2686</v>
      </c>
      <c r="B1089" t="s">
        <v>2685</v>
      </c>
      <c r="C1089" t="s">
        <v>2685</v>
      </c>
    </row>
    <row r="1090" spans="1:3" ht="12.75">
      <c r="A1090" t="s">
        <v>2714</v>
      </c>
      <c r="B1090" t="s">
        <v>2713</v>
      </c>
      <c r="C1090" t="s">
        <v>2713</v>
      </c>
    </row>
    <row r="1091" spans="1:3" ht="12.75">
      <c r="A1091" t="s">
        <v>2716</v>
      </c>
      <c r="B1091" t="s">
        <v>2715</v>
      </c>
      <c r="C1091" t="s">
        <v>2715</v>
      </c>
    </row>
    <row r="1092" spans="1:3" ht="12.75">
      <c r="A1092" t="s">
        <v>2718</v>
      </c>
      <c r="B1092" t="s">
        <v>2717</v>
      </c>
      <c r="C1092" t="s">
        <v>2717</v>
      </c>
    </row>
    <row r="1093" spans="1:3" ht="12.75">
      <c r="A1093" t="s">
        <v>2720</v>
      </c>
      <c r="B1093" t="s">
        <v>2719</v>
      </c>
      <c r="C1093" t="s">
        <v>2719</v>
      </c>
    </row>
    <row r="1094" spans="1:3" ht="12.75">
      <c r="A1094" t="s">
        <v>2730</v>
      </c>
      <c r="B1094" t="s">
        <v>2729</v>
      </c>
      <c r="C1094" t="s">
        <v>2729</v>
      </c>
    </row>
    <row r="1095" spans="1:3" ht="12.75">
      <c r="A1095" t="s">
        <v>2722</v>
      </c>
      <c r="B1095" t="s">
        <v>2721</v>
      </c>
      <c r="C1095" t="s">
        <v>2721</v>
      </c>
    </row>
    <row r="1096" spans="1:3" ht="12.75">
      <c r="A1096" t="s">
        <v>2734</v>
      </c>
      <c r="B1096" t="s">
        <v>2733</v>
      </c>
      <c r="C1096" t="s">
        <v>2733</v>
      </c>
    </row>
    <row r="1097" spans="1:3" ht="12.75">
      <c r="A1097" t="s">
        <v>2732</v>
      </c>
      <c r="B1097" t="s">
        <v>2731</v>
      </c>
      <c r="C1097" t="s">
        <v>2731</v>
      </c>
    </row>
    <row r="1098" spans="1:3" ht="12.75">
      <c r="A1098" t="s">
        <v>2736</v>
      </c>
      <c r="B1098" t="s">
        <v>2735</v>
      </c>
      <c r="C1098" t="s">
        <v>2735</v>
      </c>
    </row>
    <row r="1099" spans="1:3" ht="12.75">
      <c r="A1099" t="s">
        <v>2738</v>
      </c>
      <c r="B1099" t="s">
        <v>2737</v>
      </c>
      <c r="C1099" t="s">
        <v>2737</v>
      </c>
    </row>
    <row r="1100" spans="1:3" ht="12.75">
      <c r="A1100" t="s">
        <v>2740</v>
      </c>
      <c r="B1100" t="s">
        <v>2739</v>
      </c>
      <c r="C1100" t="s">
        <v>2739</v>
      </c>
    </row>
    <row r="1101" spans="1:3" ht="12.75">
      <c r="A1101" t="s">
        <v>2742</v>
      </c>
      <c r="B1101" t="s">
        <v>2741</v>
      </c>
      <c r="C1101" t="s">
        <v>2741</v>
      </c>
    </row>
    <row r="1102" spans="1:3" ht="12.75">
      <c r="A1102" t="s">
        <v>2744</v>
      </c>
      <c r="B1102" t="s">
        <v>2743</v>
      </c>
      <c r="C1102" t="s">
        <v>2743</v>
      </c>
    </row>
    <row r="1103" spans="1:3" ht="12.75">
      <c r="A1103" t="s">
        <v>2746</v>
      </c>
      <c r="B1103" t="s">
        <v>2745</v>
      </c>
      <c r="C1103" t="s">
        <v>2745</v>
      </c>
    </row>
    <row r="1104" spans="1:3" ht="12.75">
      <c r="A1104" t="s">
        <v>2748</v>
      </c>
      <c r="B1104" t="s">
        <v>2747</v>
      </c>
      <c r="C1104" t="s">
        <v>2747</v>
      </c>
    </row>
    <row r="1105" spans="1:3" ht="12.75">
      <c r="A1105" t="s">
        <v>2750</v>
      </c>
      <c r="B1105" t="s">
        <v>2749</v>
      </c>
      <c r="C1105" t="s">
        <v>2749</v>
      </c>
    </row>
    <row r="1106" spans="1:3" ht="12.75">
      <c r="A1106" t="s">
        <v>2760</v>
      </c>
      <c r="B1106" t="s">
        <v>2759</v>
      </c>
      <c r="C1106" t="s">
        <v>2759</v>
      </c>
    </row>
    <row r="1107" spans="1:3" ht="12.75">
      <c r="A1107" t="s">
        <v>2754</v>
      </c>
      <c r="B1107" t="s">
        <v>2753</v>
      </c>
      <c r="C1107" t="s">
        <v>2753</v>
      </c>
    </row>
    <row r="1108" spans="1:3" ht="12.75">
      <c r="A1108" t="s">
        <v>2756</v>
      </c>
      <c r="B1108" t="s">
        <v>2755</v>
      </c>
      <c r="C1108" t="s">
        <v>2755</v>
      </c>
    </row>
    <row r="1109" spans="1:3" ht="12.75">
      <c r="A1109" t="s">
        <v>2752</v>
      </c>
      <c r="B1109" t="s">
        <v>2751</v>
      </c>
      <c r="C1109" t="s">
        <v>2751</v>
      </c>
    </row>
    <row r="1110" spans="1:3" ht="12.75">
      <c r="A1110" t="s">
        <v>2758</v>
      </c>
      <c r="B1110" t="s">
        <v>2757</v>
      </c>
      <c r="C1110" t="s">
        <v>2757</v>
      </c>
    </row>
    <row r="1111" spans="1:3" ht="12.75">
      <c r="A1111" t="s">
        <v>2762</v>
      </c>
      <c r="B1111" t="s">
        <v>2761</v>
      </c>
      <c r="C1111" t="s">
        <v>2761</v>
      </c>
    </row>
    <row r="1112" spans="1:3" ht="12.75">
      <c r="A1112" t="s">
        <v>2766</v>
      </c>
      <c r="B1112" t="s">
        <v>2765</v>
      </c>
      <c r="C1112" t="s">
        <v>2765</v>
      </c>
    </row>
    <row r="1113" spans="1:3" ht="12.75">
      <c r="A1113" t="s">
        <v>2776</v>
      </c>
      <c r="B1113" t="s">
        <v>2775</v>
      </c>
      <c r="C1113" t="s">
        <v>2775</v>
      </c>
    </row>
    <row r="1114" spans="1:3" ht="12.75">
      <c r="A1114" t="s">
        <v>2778</v>
      </c>
      <c r="B1114" t="s">
        <v>2777</v>
      </c>
      <c r="C1114" t="s">
        <v>2777</v>
      </c>
    </row>
    <row r="1115" spans="1:3" ht="12.75">
      <c r="A1115" t="s">
        <v>4197</v>
      </c>
      <c r="B1115" t="s">
        <v>4196</v>
      </c>
      <c r="C1115" t="s">
        <v>4196</v>
      </c>
    </row>
    <row r="1116" spans="1:3" ht="12.75">
      <c r="A1116" t="s">
        <v>2672</v>
      </c>
      <c r="B1116" t="s">
        <v>2671</v>
      </c>
      <c r="C1116" t="s">
        <v>2671</v>
      </c>
    </row>
    <row r="1117" spans="1:3" ht="12.75">
      <c r="A1117" t="s">
        <v>4199</v>
      </c>
      <c r="B1117" t="s">
        <v>4198</v>
      </c>
      <c r="C1117" t="s">
        <v>4198</v>
      </c>
    </row>
    <row r="1118" spans="1:3" ht="12.75">
      <c r="A1118" t="s">
        <v>2782</v>
      </c>
      <c r="B1118" t="s">
        <v>2781</v>
      </c>
      <c r="C1118" t="s">
        <v>2781</v>
      </c>
    </row>
    <row r="1119" spans="1:3" ht="12.75">
      <c r="A1119" t="s">
        <v>2780</v>
      </c>
      <c r="B1119" t="s">
        <v>2779</v>
      </c>
      <c r="C1119" t="s">
        <v>2779</v>
      </c>
    </row>
    <row r="1120" spans="1:3" ht="12.75">
      <c r="A1120" t="s">
        <v>2788</v>
      </c>
      <c r="B1120" t="s">
        <v>2787</v>
      </c>
      <c r="C1120" t="s">
        <v>2787</v>
      </c>
    </row>
    <row r="1121" spans="1:3" ht="12.75">
      <c r="A1121" t="s">
        <v>2790</v>
      </c>
      <c r="B1121" t="s">
        <v>2789</v>
      </c>
      <c r="C1121" t="s">
        <v>2789</v>
      </c>
    </row>
    <row r="1122" spans="1:3" ht="12.75">
      <c r="A1122" t="s">
        <v>2792</v>
      </c>
      <c r="B1122" t="s">
        <v>2791</v>
      </c>
      <c r="C1122" t="s">
        <v>2791</v>
      </c>
    </row>
    <row r="1123" spans="1:3" ht="12.75">
      <c r="A1123" t="s">
        <v>2794</v>
      </c>
      <c r="B1123" t="s">
        <v>2793</v>
      </c>
      <c r="C1123" t="s">
        <v>2793</v>
      </c>
    </row>
    <row r="1124" spans="1:3" ht="12.75">
      <c r="A1124" t="s">
        <v>2796</v>
      </c>
      <c r="B1124" t="s">
        <v>2795</v>
      </c>
      <c r="C1124" t="s">
        <v>2795</v>
      </c>
    </row>
    <row r="1125" spans="1:3" ht="12.75">
      <c r="A1125" t="s">
        <v>2798</v>
      </c>
      <c r="B1125" t="s">
        <v>2797</v>
      </c>
      <c r="C1125" t="s">
        <v>2797</v>
      </c>
    </row>
    <row r="1126" spans="1:3" ht="12.75">
      <c r="A1126" t="s">
        <v>2676</v>
      </c>
      <c r="B1126" t="s">
        <v>2675</v>
      </c>
      <c r="C1126" t="s">
        <v>2675</v>
      </c>
    </row>
    <row r="1127" spans="1:3" ht="12.75">
      <c r="A1127" t="s">
        <v>2678</v>
      </c>
      <c r="B1127" t="s">
        <v>2677</v>
      </c>
      <c r="C1127" t="s">
        <v>2677</v>
      </c>
    </row>
    <row r="1128" spans="1:3" ht="12.75">
      <c r="A1128" t="s">
        <v>2680</v>
      </c>
      <c r="B1128" t="s">
        <v>2679</v>
      </c>
      <c r="C1128" t="s">
        <v>2679</v>
      </c>
    </row>
    <row r="1129" spans="1:3" ht="12.75">
      <c r="A1129" t="s">
        <v>2674</v>
      </c>
      <c r="B1129" t="s">
        <v>2673</v>
      </c>
      <c r="C1129" t="s">
        <v>2673</v>
      </c>
    </row>
    <row r="1130" spans="1:3" ht="12.75">
      <c r="A1130" t="s">
        <v>2682</v>
      </c>
      <c r="B1130" t="s">
        <v>2681</v>
      </c>
      <c r="C1130" t="s">
        <v>2681</v>
      </c>
    </row>
    <row r="1131" spans="1:3" ht="12.75">
      <c r="A1131" t="s">
        <v>2688</v>
      </c>
      <c r="B1131" t="s">
        <v>2687</v>
      </c>
      <c r="C1131" t="s">
        <v>2687</v>
      </c>
    </row>
    <row r="1132" spans="1:3" ht="12.75">
      <c r="A1132" t="s">
        <v>2690</v>
      </c>
      <c r="B1132" t="s">
        <v>2689</v>
      </c>
      <c r="C1132" t="s">
        <v>2689</v>
      </c>
    </row>
    <row r="1133" spans="1:3" ht="12.75">
      <c r="A1133" t="s">
        <v>2692</v>
      </c>
      <c r="B1133" t="s">
        <v>2691</v>
      </c>
      <c r="C1133" t="s">
        <v>2691</v>
      </c>
    </row>
    <row r="1134" spans="1:3" ht="12.75">
      <c r="A1134" t="s">
        <v>2694</v>
      </c>
      <c r="B1134" t="s">
        <v>2693</v>
      </c>
      <c r="C1134" t="s">
        <v>2693</v>
      </c>
    </row>
    <row r="1135" spans="1:3" ht="12.75">
      <c r="A1135" t="s">
        <v>2698</v>
      </c>
      <c r="B1135" t="s">
        <v>2697</v>
      </c>
      <c r="C1135" t="s">
        <v>2697</v>
      </c>
    </row>
    <row r="1136" spans="1:3" ht="12.75">
      <c r="A1136" t="s">
        <v>2696</v>
      </c>
      <c r="B1136" t="s">
        <v>2695</v>
      </c>
      <c r="C1136" t="s">
        <v>2695</v>
      </c>
    </row>
    <row r="1137" spans="1:3" ht="12.75">
      <c r="A1137" t="s">
        <v>2700</v>
      </c>
      <c r="B1137" t="s">
        <v>2699</v>
      </c>
      <c r="C1137" t="s">
        <v>2699</v>
      </c>
    </row>
    <row r="1138" spans="1:3" ht="12.75">
      <c r="A1138" t="s">
        <v>2704</v>
      </c>
      <c r="B1138" t="s">
        <v>2703</v>
      </c>
      <c r="C1138" t="s">
        <v>2703</v>
      </c>
    </row>
    <row r="1139" spans="1:3" ht="12.75">
      <c r="A1139" t="s">
        <v>2706</v>
      </c>
      <c r="B1139" t="s">
        <v>2705</v>
      </c>
      <c r="C1139" t="s">
        <v>2705</v>
      </c>
    </row>
    <row r="1140" spans="1:3" ht="12.75">
      <c r="A1140" t="s">
        <v>2712</v>
      </c>
      <c r="B1140" t="s">
        <v>2711</v>
      </c>
      <c r="C1140" t="s">
        <v>2711</v>
      </c>
    </row>
    <row r="1141" spans="1:3" ht="12.75">
      <c r="A1141" t="s">
        <v>2708</v>
      </c>
      <c r="B1141" t="s">
        <v>2707</v>
      </c>
      <c r="C1141" t="s">
        <v>2707</v>
      </c>
    </row>
    <row r="1142" spans="1:3" ht="12.75">
      <c r="A1142" t="s">
        <v>2710</v>
      </c>
      <c r="B1142" t="s">
        <v>2709</v>
      </c>
      <c r="C1142" t="s">
        <v>2709</v>
      </c>
    </row>
    <row r="1143" spans="1:3" ht="12.75">
      <c r="A1143" t="s">
        <v>2702</v>
      </c>
      <c r="B1143" t="s">
        <v>2701</v>
      </c>
      <c r="C1143" t="s">
        <v>2701</v>
      </c>
    </row>
    <row r="1144" spans="1:3" ht="12.75">
      <c r="A1144" t="s">
        <v>2726</v>
      </c>
      <c r="B1144" t="s">
        <v>2725</v>
      </c>
      <c r="C1144" t="s">
        <v>2725</v>
      </c>
    </row>
    <row r="1145" spans="1:3" ht="12.75">
      <c r="A1145" t="s">
        <v>2728</v>
      </c>
      <c r="B1145" t="s">
        <v>2727</v>
      </c>
      <c r="C1145" t="s">
        <v>2727</v>
      </c>
    </row>
    <row r="1146" spans="1:3" ht="12.75">
      <c r="A1146" t="s">
        <v>2724</v>
      </c>
      <c r="B1146" t="s">
        <v>2723</v>
      </c>
      <c r="C1146" t="s">
        <v>2723</v>
      </c>
    </row>
    <row r="1147" spans="1:3" ht="12.75">
      <c r="A1147" t="s">
        <v>2800</v>
      </c>
      <c r="B1147" t="s">
        <v>2799</v>
      </c>
      <c r="C1147" t="s">
        <v>2799</v>
      </c>
    </row>
    <row r="1148" spans="1:3" ht="12.75">
      <c r="A1148" t="s">
        <v>2802</v>
      </c>
      <c r="B1148" t="s">
        <v>2801</v>
      </c>
      <c r="C1148" t="s">
        <v>2801</v>
      </c>
    </row>
    <row r="1149" spans="1:3" ht="12.75">
      <c r="A1149" t="s">
        <v>2804</v>
      </c>
      <c r="B1149" t="s">
        <v>2803</v>
      </c>
      <c r="C1149" t="s">
        <v>2803</v>
      </c>
    </row>
    <row r="1150" spans="1:3" ht="12.75">
      <c r="A1150" t="s">
        <v>2810</v>
      </c>
      <c r="B1150" t="s">
        <v>2809</v>
      </c>
      <c r="C1150" t="s">
        <v>2809</v>
      </c>
    </row>
    <row r="1151" spans="1:3" ht="12.75">
      <c r="A1151" t="s">
        <v>2820</v>
      </c>
      <c r="B1151" t="s">
        <v>2819</v>
      </c>
      <c r="C1151" t="s">
        <v>2819</v>
      </c>
    </row>
    <row r="1152" spans="1:3" ht="12.75">
      <c r="A1152" t="s">
        <v>2826</v>
      </c>
      <c r="B1152" t="s">
        <v>2825</v>
      </c>
      <c r="C1152" t="s">
        <v>2825</v>
      </c>
    </row>
    <row r="1153" spans="1:3" ht="12.75">
      <c r="A1153" t="s">
        <v>2828</v>
      </c>
      <c r="B1153" t="s">
        <v>2827</v>
      </c>
      <c r="C1153" t="s">
        <v>2827</v>
      </c>
    </row>
    <row r="1154" spans="1:3" ht="12.75">
      <c r="A1154" t="s">
        <v>2830</v>
      </c>
      <c r="B1154" t="s">
        <v>2829</v>
      </c>
      <c r="C1154" t="s">
        <v>2829</v>
      </c>
    </row>
    <row r="1155" spans="1:3" ht="12.75">
      <c r="A1155" t="s">
        <v>2838</v>
      </c>
      <c r="B1155" t="s">
        <v>2837</v>
      </c>
      <c r="C1155" t="s">
        <v>2837</v>
      </c>
    </row>
    <row r="1156" spans="1:3" ht="12.75">
      <c r="A1156" t="s">
        <v>2836</v>
      </c>
      <c r="B1156" t="s">
        <v>2835</v>
      </c>
      <c r="C1156" t="s">
        <v>2835</v>
      </c>
    </row>
    <row r="1157" spans="1:3" ht="12.75">
      <c r="A1157" t="s">
        <v>2840</v>
      </c>
      <c r="B1157" t="s">
        <v>2839</v>
      </c>
      <c r="C1157" t="s">
        <v>2839</v>
      </c>
    </row>
    <row r="1158" spans="1:3" ht="12.75">
      <c r="A1158" t="s">
        <v>2842</v>
      </c>
      <c r="B1158" t="s">
        <v>2841</v>
      </c>
      <c r="C1158" t="s">
        <v>2841</v>
      </c>
    </row>
    <row r="1159" spans="1:3" ht="12.75">
      <c r="A1159" t="s">
        <v>2846</v>
      </c>
      <c r="B1159" t="s">
        <v>2845</v>
      </c>
      <c r="C1159" t="s">
        <v>2845</v>
      </c>
    </row>
    <row r="1160" spans="1:3" ht="12.75">
      <c r="A1160" t="s">
        <v>2844</v>
      </c>
      <c r="B1160" t="s">
        <v>2843</v>
      </c>
      <c r="C1160" t="s">
        <v>2843</v>
      </c>
    </row>
    <row r="1161" spans="1:3" ht="12.75">
      <c r="A1161" t="s">
        <v>2854</v>
      </c>
      <c r="B1161" t="s">
        <v>2853</v>
      </c>
      <c r="C1161" t="s">
        <v>2853</v>
      </c>
    </row>
    <row r="1162" spans="1:3" ht="12.75">
      <c r="A1162" t="s">
        <v>2850</v>
      </c>
      <c r="B1162" t="s">
        <v>2849</v>
      </c>
      <c r="C1162" t="s">
        <v>2849</v>
      </c>
    </row>
    <row r="1163" spans="1:3" ht="12.75">
      <c r="A1163" t="s">
        <v>2848</v>
      </c>
      <c r="B1163" t="s">
        <v>2847</v>
      </c>
      <c r="C1163" t="s">
        <v>2847</v>
      </c>
    </row>
    <row r="1164" spans="1:3" ht="12.75">
      <c r="A1164" t="s">
        <v>2852</v>
      </c>
      <c r="B1164" t="s">
        <v>2851</v>
      </c>
      <c r="C1164" t="s">
        <v>2851</v>
      </c>
    </row>
    <row r="1165" spans="1:3" ht="12.75">
      <c r="A1165" t="s">
        <v>2856</v>
      </c>
      <c r="B1165" t="s">
        <v>2855</v>
      </c>
      <c r="C1165" t="s">
        <v>2855</v>
      </c>
    </row>
    <row r="1166" spans="1:3" ht="12.75">
      <c r="A1166" t="s">
        <v>2806</v>
      </c>
      <c r="B1166" t="s">
        <v>2805</v>
      </c>
      <c r="C1166" t="s">
        <v>2805</v>
      </c>
    </row>
    <row r="1167" spans="1:3" ht="12.75">
      <c r="A1167" t="s">
        <v>2808</v>
      </c>
      <c r="B1167" t="s">
        <v>2807</v>
      </c>
      <c r="C1167" t="s">
        <v>2807</v>
      </c>
    </row>
    <row r="1168" spans="1:3" ht="12.75">
      <c r="A1168" t="s">
        <v>2812</v>
      </c>
      <c r="B1168" t="s">
        <v>2811</v>
      </c>
      <c r="C1168" t="s">
        <v>2811</v>
      </c>
    </row>
    <row r="1169" spans="1:3" ht="12.75">
      <c r="A1169" t="s">
        <v>2814</v>
      </c>
      <c r="B1169" t="s">
        <v>2813</v>
      </c>
      <c r="C1169" t="s">
        <v>2813</v>
      </c>
    </row>
    <row r="1170" spans="1:3" ht="12.75">
      <c r="A1170" t="s">
        <v>2816</v>
      </c>
      <c r="B1170" t="s">
        <v>2815</v>
      </c>
      <c r="C1170" t="s">
        <v>2815</v>
      </c>
    </row>
    <row r="1171" spans="1:3" ht="12.75">
      <c r="A1171" t="s">
        <v>2818</v>
      </c>
      <c r="B1171" t="s">
        <v>2817</v>
      </c>
      <c r="C1171" t="s">
        <v>2817</v>
      </c>
    </row>
    <row r="1172" spans="1:3" ht="12.75">
      <c r="A1172" t="s">
        <v>2822</v>
      </c>
      <c r="B1172" t="s">
        <v>2821</v>
      </c>
      <c r="C1172" t="s">
        <v>2821</v>
      </c>
    </row>
    <row r="1173" spans="1:3" ht="12.75">
      <c r="A1173" t="s">
        <v>2824</v>
      </c>
      <c r="B1173" t="s">
        <v>2823</v>
      </c>
      <c r="C1173" t="s">
        <v>2823</v>
      </c>
    </row>
    <row r="1174" spans="1:3" ht="12.75">
      <c r="A1174" t="s">
        <v>2832</v>
      </c>
      <c r="B1174" t="s">
        <v>2831</v>
      </c>
      <c r="C1174" t="s">
        <v>2831</v>
      </c>
    </row>
    <row r="1175" spans="1:3" ht="12.75">
      <c r="A1175" t="s">
        <v>2834</v>
      </c>
      <c r="B1175" t="s">
        <v>2833</v>
      </c>
      <c r="C1175" t="s">
        <v>2833</v>
      </c>
    </row>
    <row r="1176" spans="1:3" ht="12.75">
      <c r="A1176" t="s">
        <v>2874</v>
      </c>
      <c r="B1176" t="s">
        <v>2873</v>
      </c>
      <c r="C1176" t="s">
        <v>2873</v>
      </c>
    </row>
    <row r="1177" spans="1:3" ht="12.75">
      <c r="A1177" t="s">
        <v>1422</v>
      </c>
      <c r="B1177" t="s">
        <v>1421</v>
      </c>
      <c r="C1177" t="s">
        <v>1421</v>
      </c>
    </row>
    <row r="1178" spans="1:3" ht="12.75">
      <c r="A1178" t="s">
        <v>1424</v>
      </c>
      <c r="B1178" t="s">
        <v>1423</v>
      </c>
      <c r="C1178" t="s">
        <v>1423</v>
      </c>
    </row>
    <row r="1179" spans="1:3" ht="12.75">
      <c r="A1179" t="s">
        <v>1426</v>
      </c>
      <c r="B1179" t="s">
        <v>1425</v>
      </c>
      <c r="C1179" t="s">
        <v>1425</v>
      </c>
    </row>
    <row r="1180" spans="1:3" ht="12.75">
      <c r="A1180" t="s">
        <v>1434</v>
      </c>
      <c r="B1180" t="s">
        <v>1433</v>
      </c>
      <c r="C1180" t="s">
        <v>1433</v>
      </c>
    </row>
    <row r="1181" spans="1:3" ht="12.75">
      <c r="A1181" t="s">
        <v>1428</v>
      </c>
      <c r="B1181" t="s">
        <v>1427</v>
      </c>
      <c r="C1181" t="s">
        <v>1427</v>
      </c>
    </row>
    <row r="1182" spans="1:3" ht="12.75">
      <c r="A1182" t="s">
        <v>1430</v>
      </c>
      <c r="B1182" t="s">
        <v>1429</v>
      </c>
      <c r="C1182" t="s">
        <v>1429</v>
      </c>
    </row>
    <row r="1183" spans="1:3" ht="12.75">
      <c r="A1183" t="s">
        <v>1432</v>
      </c>
      <c r="B1183" t="s">
        <v>1431</v>
      </c>
      <c r="C1183" t="s">
        <v>1431</v>
      </c>
    </row>
    <row r="1184" spans="1:3" ht="12.75">
      <c r="A1184" t="s">
        <v>1436</v>
      </c>
      <c r="B1184" t="s">
        <v>1435</v>
      </c>
      <c r="C1184" t="s">
        <v>1435</v>
      </c>
    </row>
    <row r="1185" spans="1:3" ht="12.75">
      <c r="A1185" t="s">
        <v>1438</v>
      </c>
      <c r="B1185" t="s">
        <v>1437</v>
      </c>
      <c r="C1185" t="s">
        <v>1437</v>
      </c>
    </row>
    <row r="1186" spans="1:3" ht="12.75">
      <c r="A1186" t="s">
        <v>2858</v>
      </c>
      <c r="B1186" t="s">
        <v>2857</v>
      </c>
      <c r="C1186" t="s">
        <v>2857</v>
      </c>
    </row>
    <row r="1187" spans="1:3" ht="12.75">
      <c r="A1187" t="s">
        <v>2864</v>
      </c>
      <c r="B1187" t="s">
        <v>2863</v>
      </c>
      <c r="C1187" t="s">
        <v>2863</v>
      </c>
    </row>
    <row r="1188" spans="1:3" ht="12.75">
      <c r="A1188" t="s">
        <v>2860</v>
      </c>
      <c r="B1188" t="s">
        <v>2859</v>
      </c>
      <c r="C1188" t="s">
        <v>2859</v>
      </c>
    </row>
    <row r="1189" spans="1:3" ht="12.75">
      <c r="A1189" t="s">
        <v>2862</v>
      </c>
      <c r="B1189" t="s">
        <v>2861</v>
      </c>
      <c r="C1189" t="s">
        <v>2861</v>
      </c>
    </row>
    <row r="1190" spans="1:3" ht="12.75">
      <c r="A1190" t="s">
        <v>2872</v>
      </c>
      <c r="B1190" t="s">
        <v>2871</v>
      </c>
      <c r="C1190" t="s">
        <v>2871</v>
      </c>
    </row>
    <row r="1191" spans="1:3" ht="12.75">
      <c r="A1191" t="s">
        <v>2876</v>
      </c>
      <c r="B1191" t="s">
        <v>2875</v>
      </c>
      <c r="C1191" t="s">
        <v>2875</v>
      </c>
    </row>
    <row r="1192" spans="1:3" ht="12.75">
      <c r="A1192" t="s">
        <v>2870</v>
      </c>
      <c r="B1192" t="s">
        <v>2869</v>
      </c>
      <c r="C1192" t="s">
        <v>2869</v>
      </c>
    </row>
    <row r="1193" spans="1:3" ht="12.75">
      <c r="A1193" t="s">
        <v>2878</v>
      </c>
      <c r="B1193" t="s">
        <v>2877</v>
      </c>
      <c r="C1193" t="s">
        <v>2877</v>
      </c>
    </row>
    <row r="1194" spans="1:3" ht="12.75">
      <c r="A1194" t="s">
        <v>2880</v>
      </c>
      <c r="B1194" t="s">
        <v>2879</v>
      </c>
      <c r="C1194" t="s">
        <v>2879</v>
      </c>
    </row>
    <row r="1195" spans="1:3" ht="12.75">
      <c r="A1195" t="s">
        <v>2884</v>
      </c>
      <c r="B1195" t="s">
        <v>2883</v>
      </c>
      <c r="C1195" t="s">
        <v>2883</v>
      </c>
    </row>
    <row r="1196" spans="1:3" ht="12.75">
      <c r="A1196" t="s">
        <v>2886</v>
      </c>
      <c r="B1196" t="s">
        <v>2885</v>
      </c>
      <c r="C1196" t="s">
        <v>2885</v>
      </c>
    </row>
    <row r="1197" spans="1:3" ht="12.75">
      <c r="A1197" t="s">
        <v>2882</v>
      </c>
      <c r="B1197" t="s">
        <v>2881</v>
      </c>
      <c r="C1197" t="s">
        <v>2881</v>
      </c>
    </row>
    <row r="1198" spans="1:3" ht="12.75">
      <c r="A1198" t="s">
        <v>1406</v>
      </c>
      <c r="B1198" t="s">
        <v>1405</v>
      </c>
      <c r="C1198" t="s">
        <v>1405</v>
      </c>
    </row>
    <row r="1199" spans="1:3" ht="12.75">
      <c r="A1199" t="s">
        <v>1408</v>
      </c>
      <c r="B1199" t="s">
        <v>1407</v>
      </c>
      <c r="C1199" t="s">
        <v>1407</v>
      </c>
    </row>
    <row r="1200" spans="1:3" ht="12.75">
      <c r="A1200" t="s">
        <v>1410</v>
      </c>
      <c r="B1200" t="s">
        <v>1409</v>
      </c>
      <c r="C1200" t="s">
        <v>1409</v>
      </c>
    </row>
    <row r="1201" spans="1:3" ht="12.75">
      <c r="A1201" t="s">
        <v>1414</v>
      </c>
      <c r="B1201" t="s">
        <v>1413</v>
      </c>
      <c r="C1201" t="s">
        <v>1413</v>
      </c>
    </row>
    <row r="1202" spans="1:3" ht="12.75">
      <c r="A1202" t="s">
        <v>1412</v>
      </c>
      <c r="B1202" t="s">
        <v>1411</v>
      </c>
      <c r="C1202" t="s">
        <v>1411</v>
      </c>
    </row>
    <row r="1203" spans="1:3" ht="12.75">
      <c r="A1203" t="s">
        <v>1416</v>
      </c>
      <c r="B1203" t="s">
        <v>1415</v>
      </c>
      <c r="C1203" t="s">
        <v>1415</v>
      </c>
    </row>
    <row r="1204" spans="1:3" ht="12.75">
      <c r="A1204" t="s">
        <v>1418</v>
      </c>
      <c r="B1204" t="s">
        <v>1417</v>
      </c>
      <c r="C1204" t="s">
        <v>1417</v>
      </c>
    </row>
    <row r="1205" spans="1:3" ht="12.75">
      <c r="A1205" t="s">
        <v>1420</v>
      </c>
      <c r="B1205" t="s">
        <v>1419</v>
      </c>
      <c r="C1205" t="s">
        <v>1419</v>
      </c>
    </row>
    <row r="1206" spans="1:3" ht="12.75">
      <c r="A1206" t="s">
        <v>2866</v>
      </c>
      <c r="B1206" t="s">
        <v>2865</v>
      </c>
      <c r="C1206" t="s">
        <v>2865</v>
      </c>
    </row>
    <row r="1207" spans="1:3" ht="12.75">
      <c r="A1207" t="s">
        <v>2868</v>
      </c>
      <c r="B1207" t="s">
        <v>2867</v>
      </c>
      <c r="C1207" t="s">
        <v>2867</v>
      </c>
    </row>
    <row r="1208" spans="1:3" ht="12.75">
      <c r="A1208" t="s">
        <v>4079</v>
      </c>
      <c r="B1208" t="s">
        <v>4078</v>
      </c>
      <c r="C1208" t="s">
        <v>4078</v>
      </c>
    </row>
    <row r="1209" spans="1:3" ht="12.75">
      <c r="A1209" t="s">
        <v>4083</v>
      </c>
      <c r="B1209" t="s">
        <v>4082</v>
      </c>
      <c r="C1209" t="s">
        <v>4082</v>
      </c>
    </row>
    <row r="1210" spans="1:3" ht="12.75">
      <c r="A1210" t="s">
        <v>4175</v>
      </c>
      <c r="B1210" t="s">
        <v>4174</v>
      </c>
      <c r="C1210" t="s">
        <v>4174</v>
      </c>
    </row>
    <row r="1211" spans="1:3" ht="12.75">
      <c r="A1211" t="s">
        <v>3100</v>
      </c>
      <c r="B1211" t="s">
        <v>3099</v>
      </c>
      <c r="C1211" t="s">
        <v>3099</v>
      </c>
    </row>
    <row r="1212" spans="1:3" ht="12.75">
      <c r="A1212" t="s">
        <v>3198</v>
      </c>
      <c r="B1212" t="s">
        <v>3197</v>
      </c>
      <c r="C1212" t="s">
        <v>3197</v>
      </c>
    </row>
    <row r="1213" spans="1:3" ht="12.75">
      <c r="A1213" t="s">
        <v>1552</v>
      </c>
      <c r="B1213" t="s">
        <v>1551</v>
      </c>
      <c r="C1213" t="s">
        <v>1551</v>
      </c>
    </row>
    <row r="1214" spans="1:3" ht="12.75">
      <c r="A1214" t="s">
        <v>1542</v>
      </c>
      <c r="B1214" t="s">
        <v>1541</v>
      </c>
      <c r="C1214" t="s">
        <v>1541</v>
      </c>
    </row>
    <row r="1215" spans="1:3" ht="12.75">
      <c r="A1215" t="s">
        <v>1486</v>
      </c>
      <c r="B1215" t="s">
        <v>1485</v>
      </c>
      <c r="C1215" t="s">
        <v>1485</v>
      </c>
    </row>
    <row r="1216" spans="1:3" ht="12.75">
      <c r="A1216" t="s">
        <v>3102</v>
      </c>
      <c r="B1216" t="s">
        <v>3101</v>
      </c>
      <c r="C1216" t="s">
        <v>3101</v>
      </c>
    </row>
    <row r="1217" spans="1:3" ht="12.75">
      <c r="A1217" t="s">
        <v>1548</v>
      </c>
      <c r="B1217" t="s">
        <v>1547</v>
      </c>
      <c r="C1217" t="s">
        <v>1547</v>
      </c>
    </row>
    <row r="1218" spans="1:3" ht="12.75">
      <c r="A1218" t="s">
        <v>1522</v>
      </c>
      <c r="B1218" t="s">
        <v>1521</v>
      </c>
      <c r="C1218" t="s">
        <v>1521</v>
      </c>
    </row>
    <row r="1219" spans="1:3" ht="12.75">
      <c r="A1219" t="s">
        <v>3112</v>
      </c>
      <c r="B1219" t="s">
        <v>3111</v>
      </c>
      <c r="C1219" t="s">
        <v>3111</v>
      </c>
    </row>
    <row r="1220" spans="1:3" ht="12.75">
      <c r="A1220" t="s">
        <v>3206</v>
      </c>
      <c r="B1220" t="s">
        <v>3205</v>
      </c>
      <c r="C1220" t="s">
        <v>3205</v>
      </c>
    </row>
    <row r="1221" spans="1:3" ht="12.75">
      <c r="A1221" t="s">
        <v>2552</v>
      </c>
      <c r="B1221" t="s">
        <v>2551</v>
      </c>
      <c r="C1221" t="s">
        <v>2551</v>
      </c>
    </row>
    <row r="1222" spans="1:3" ht="12.75">
      <c r="A1222" t="s">
        <v>2550</v>
      </c>
      <c r="B1222" t="s">
        <v>2549</v>
      </c>
      <c r="C1222" t="s">
        <v>2549</v>
      </c>
    </row>
    <row r="1223" spans="1:3" ht="12.75">
      <c r="A1223" t="s">
        <v>2554</v>
      </c>
      <c r="B1223" t="s">
        <v>2553</v>
      </c>
      <c r="C1223" t="s">
        <v>2553</v>
      </c>
    </row>
    <row r="1224" spans="1:3" ht="12.75">
      <c r="A1224" t="s">
        <v>2556</v>
      </c>
      <c r="B1224" t="s">
        <v>2555</v>
      </c>
      <c r="C1224" t="s">
        <v>2555</v>
      </c>
    </row>
    <row r="1225" spans="1:3" ht="12.75">
      <c r="A1225" t="s">
        <v>2558</v>
      </c>
      <c r="B1225" t="s">
        <v>2557</v>
      </c>
      <c r="C1225" t="s">
        <v>2557</v>
      </c>
    </row>
    <row r="1226" spans="1:3" ht="12.75">
      <c r="A1226" t="s">
        <v>2560</v>
      </c>
      <c r="B1226" t="s">
        <v>2559</v>
      </c>
      <c r="C1226" t="s">
        <v>2559</v>
      </c>
    </row>
    <row r="1227" spans="1:3" ht="12.75">
      <c r="A1227" t="s">
        <v>2562</v>
      </c>
      <c r="B1227" t="s">
        <v>2561</v>
      </c>
      <c r="C1227" t="s">
        <v>2561</v>
      </c>
    </row>
    <row r="1228" spans="1:3" ht="12.75">
      <c r="A1228" t="s">
        <v>2564</v>
      </c>
      <c r="B1228" t="s">
        <v>2563</v>
      </c>
      <c r="C1228" t="s">
        <v>2563</v>
      </c>
    </row>
    <row r="1229" spans="1:3" ht="12.75">
      <c r="A1229" t="s">
        <v>2568</v>
      </c>
      <c r="B1229" t="s">
        <v>2567</v>
      </c>
      <c r="C1229" t="s">
        <v>2567</v>
      </c>
    </row>
    <row r="1230" spans="1:3" ht="12.75">
      <c r="A1230" t="s">
        <v>2570</v>
      </c>
      <c r="B1230" t="s">
        <v>2569</v>
      </c>
      <c r="C1230" t="s">
        <v>2569</v>
      </c>
    </row>
    <row r="1231" spans="1:3" ht="12.75">
      <c r="A1231" t="s">
        <v>2572</v>
      </c>
      <c r="B1231" t="s">
        <v>2571</v>
      </c>
      <c r="C1231" t="s">
        <v>2571</v>
      </c>
    </row>
    <row r="1232" spans="1:3" ht="12.75">
      <c r="A1232" t="s">
        <v>2574</v>
      </c>
      <c r="B1232" t="s">
        <v>2573</v>
      </c>
      <c r="C1232" t="s">
        <v>2573</v>
      </c>
    </row>
    <row r="1233" spans="1:3" ht="12.75">
      <c r="A1233" t="s">
        <v>2576</v>
      </c>
      <c r="B1233" t="s">
        <v>2575</v>
      </c>
      <c r="C1233" t="s">
        <v>2575</v>
      </c>
    </row>
    <row r="1234" spans="1:3" ht="12.75">
      <c r="A1234" t="s">
        <v>2566</v>
      </c>
      <c r="B1234" t="s">
        <v>2565</v>
      </c>
      <c r="C1234" t="s">
        <v>2565</v>
      </c>
    </row>
    <row r="1235" spans="1:3" ht="12.75">
      <c r="A1235" t="s">
        <v>2578</v>
      </c>
      <c r="B1235" t="s">
        <v>2577</v>
      </c>
      <c r="C1235" t="s">
        <v>2577</v>
      </c>
    </row>
    <row r="1236" spans="1:3" ht="12.75">
      <c r="A1236" t="s">
        <v>1532</v>
      </c>
      <c r="B1236" t="s">
        <v>1531</v>
      </c>
      <c r="C1236" t="s">
        <v>1531</v>
      </c>
    </row>
    <row r="1237" spans="1:3" ht="12.75">
      <c r="A1237" t="s">
        <v>3180</v>
      </c>
      <c r="B1237" t="s">
        <v>3179</v>
      </c>
      <c r="C1237" t="s">
        <v>3179</v>
      </c>
    </row>
    <row r="1238" spans="1:3" ht="12.75">
      <c r="A1238" t="s">
        <v>1843</v>
      </c>
      <c r="B1238" t="s">
        <v>1842</v>
      </c>
      <c r="C1238" t="s">
        <v>1842</v>
      </c>
    </row>
    <row r="1239" spans="1:3" ht="12.75">
      <c r="A1239" t="s">
        <v>1841</v>
      </c>
      <c r="B1239" t="s">
        <v>1840</v>
      </c>
      <c r="C1239" t="s">
        <v>1840</v>
      </c>
    </row>
    <row r="1240" spans="1:3" ht="12.75">
      <c r="A1240" t="s">
        <v>1839</v>
      </c>
      <c r="B1240" t="s">
        <v>1838</v>
      </c>
      <c r="C1240" t="s">
        <v>1838</v>
      </c>
    </row>
    <row r="1241" spans="1:3" ht="12.75">
      <c r="A1241" t="s">
        <v>1849</v>
      </c>
      <c r="B1241" t="s">
        <v>1848</v>
      </c>
      <c r="C1241" t="s">
        <v>1848</v>
      </c>
    </row>
    <row r="1242" spans="1:3" ht="12.75">
      <c r="A1242" t="s">
        <v>1847</v>
      </c>
      <c r="B1242" t="s">
        <v>1846</v>
      </c>
      <c r="C1242" t="s">
        <v>1846</v>
      </c>
    </row>
    <row r="1243" spans="1:3" ht="12.75">
      <c r="A1243" t="s">
        <v>1845</v>
      </c>
      <c r="B1243" t="s">
        <v>1844</v>
      </c>
      <c r="C1243" t="s">
        <v>1844</v>
      </c>
    </row>
    <row r="1244" spans="1:3" ht="12.75">
      <c r="A1244" t="s">
        <v>1855</v>
      </c>
      <c r="B1244" t="s">
        <v>1854</v>
      </c>
      <c r="C1244" t="s">
        <v>1854</v>
      </c>
    </row>
    <row r="1245" spans="1:3" ht="12.75">
      <c r="A1245" t="s">
        <v>1853</v>
      </c>
      <c r="B1245" t="s">
        <v>1852</v>
      </c>
      <c r="C1245" t="s">
        <v>1852</v>
      </c>
    </row>
    <row r="1246" spans="1:3" ht="12.75">
      <c r="A1246" t="s">
        <v>1851</v>
      </c>
      <c r="B1246" t="s">
        <v>1850</v>
      </c>
      <c r="C1246" t="s">
        <v>1850</v>
      </c>
    </row>
    <row r="1247" spans="1:3" ht="12.75">
      <c r="A1247" t="s">
        <v>1859</v>
      </c>
      <c r="B1247" t="s">
        <v>1858</v>
      </c>
      <c r="C1247" t="s">
        <v>1858</v>
      </c>
    </row>
    <row r="1248" spans="1:3" ht="12.75">
      <c r="A1248" t="s">
        <v>2405</v>
      </c>
      <c r="B1248" t="s">
        <v>2404</v>
      </c>
      <c r="C1248" t="s">
        <v>2404</v>
      </c>
    </row>
    <row r="1249" spans="1:3" ht="12.75">
      <c r="A1249" t="s">
        <v>2470</v>
      </c>
      <c r="B1249" t="s">
        <v>2469</v>
      </c>
      <c r="C1249" t="s">
        <v>2469</v>
      </c>
    </row>
    <row r="1250" spans="1:3" ht="12.75">
      <c r="A1250" t="s">
        <v>2472</v>
      </c>
      <c r="B1250" t="s">
        <v>2471</v>
      </c>
      <c r="C1250" t="s">
        <v>2471</v>
      </c>
    </row>
    <row r="1251" spans="1:3" ht="12.75">
      <c r="A1251" t="s">
        <v>1488</v>
      </c>
      <c r="B1251" t="s">
        <v>1487</v>
      </c>
      <c r="C1251" t="s">
        <v>1487</v>
      </c>
    </row>
    <row r="1252" spans="1:3" ht="12.75">
      <c r="A1252" t="s">
        <v>2323</v>
      </c>
      <c r="B1252" t="s">
        <v>2322</v>
      </c>
      <c r="C1252" t="s">
        <v>2322</v>
      </c>
    </row>
    <row r="1253" spans="1:3" ht="12.75">
      <c r="A1253" t="s">
        <v>2331</v>
      </c>
      <c r="B1253" t="s">
        <v>2330</v>
      </c>
      <c r="C1253" t="s">
        <v>2330</v>
      </c>
    </row>
    <row r="1254" spans="1:3" ht="12.75">
      <c r="A1254" t="s">
        <v>2339</v>
      </c>
      <c r="B1254" t="s">
        <v>2338</v>
      </c>
      <c r="C1254" t="s">
        <v>2338</v>
      </c>
    </row>
    <row r="1255" spans="1:3" ht="12.75">
      <c r="A1255" t="s">
        <v>2347</v>
      </c>
      <c r="B1255" t="s">
        <v>2346</v>
      </c>
      <c r="C1255" t="s">
        <v>2346</v>
      </c>
    </row>
    <row r="1256" spans="1:3" ht="12.75">
      <c r="A1256" t="s">
        <v>2321</v>
      </c>
      <c r="B1256" t="s">
        <v>2320</v>
      </c>
      <c r="C1256" t="s">
        <v>2320</v>
      </c>
    </row>
    <row r="1257" spans="1:3" ht="12.75">
      <c r="A1257" t="s">
        <v>2325</v>
      </c>
      <c r="B1257" t="s">
        <v>2324</v>
      </c>
      <c r="C1257" t="s">
        <v>2324</v>
      </c>
    </row>
    <row r="1258" spans="1:3" ht="12.75">
      <c r="A1258" t="s">
        <v>2327</v>
      </c>
      <c r="B1258" t="s">
        <v>2326</v>
      </c>
      <c r="C1258" t="s">
        <v>2326</v>
      </c>
    </row>
    <row r="1259" spans="1:3" ht="12.75">
      <c r="A1259" t="s">
        <v>2329</v>
      </c>
      <c r="B1259" t="s">
        <v>2328</v>
      </c>
      <c r="C1259" t="s">
        <v>2328</v>
      </c>
    </row>
    <row r="1260" spans="1:3" ht="12.75">
      <c r="A1260" t="s">
        <v>2333</v>
      </c>
      <c r="B1260" t="s">
        <v>2332</v>
      </c>
      <c r="C1260" t="s">
        <v>2332</v>
      </c>
    </row>
    <row r="1261" spans="1:3" ht="12.75">
      <c r="A1261" t="s">
        <v>2335</v>
      </c>
      <c r="B1261" t="s">
        <v>2334</v>
      </c>
      <c r="C1261" t="s">
        <v>2334</v>
      </c>
    </row>
    <row r="1262" spans="1:3" ht="12.75">
      <c r="A1262" t="s">
        <v>2337</v>
      </c>
      <c r="B1262" t="s">
        <v>2336</v>
      </c>
      <c r="C1262" t="s">
        <v>2336</v>
      </c>
    </row>
    <row r="1263" spans="1:3" ht="12.75">
      <c r="A1263" t="s">
        <v>2341</v>
      </c>
      <c r="B1263" t="s">
        <v>2340</v>
      </c>
      <c r="C1263" t="s">
        <v>2340</v>
      </c>
    </row>
    <row r="1264" spans="1:3" ht="12.75">
      <c r="A1264" t="s">
        <v>2343</v>
      </c>
      <c r="B1264" t="s">
        <v>2342</v>
      </c>
      <c r="C1264" t="s">
        <v>2342</v>
      </c>
    </row>
    <row r="1265" spans="1:3" ht="12.75">
      <c r="A1265" t="s">
        <v>2345</v>
      </c>
      <c r="B1265" t="s">
        <v>2344</v>
      </c>
      <c r="C1265" t="s">
        <v>2344</v>
      </c>
    </row>
    <row r="1266" spans="1:3" ht="12.75">
      <c r="A1266" t="s">
        <v>2349</v>
      </c>
      <c r="B1266" t="s">
        <v>2348</v>
      </c>
      <c r="C1266" t="s">
        <v>2348</v>
      </c>
    </row>
    <row r="1267" spans="1:3" ht="12.75">
      <c r="A1267" t="s">
        <v>2351</v>
      </c>
      <c r="B1267" t="s">
        <v>2350</v>
      </c>
      <c r="C1267" t="s">
        <v>2350</v>
      </c>
    </row>
    <row r="1268" spans="1:3" ht="12.75">
      <c r="A1268" t="s">
        <v>1514</v>
      </c>
      <c r="B1268" t="s">
        <v>1513</v>
      </c>
      <c r="C1268" t="s">
        <v>1513</v>
      </c>
    </row>
    <row r="1269" spans="1:3" ht="12.75">
      <c r="A1269" t="s">
        <v>1568</v>
      </c>
      <c r="B1269" t="s">
        <v>1567</v>
      </c>
      <c r="C1269" t="s">
        <v>1567</v>
      </c>
    </row>
    <row r="1270" spans="1:3" ht="12.75">
      <c r="A1270" t="s">
        <v>1570</v>
      </c>
      <c r="B1270" t="s">
        <v>1569</v>
      </c>
      <c r="C1270" t="s">
        <v>1569</v>
      </c>
    </row>
    <row r="1271" spans="1:3" ht="12.75">
      <c r="A1271" t="s">
        <v>3320</v>
      </c>
      <c r="B1271" t="s">
        <v>3319</v>
      </c>
      <c r="C1271" t="s">
        <v>3319</v>
      </c>
    </row>
    <row r="1272" spans="1:3" ht="12.75">
      <c r="A1272" t="s">
        <v>3316</v>
      </c>
      <c r="B1272" t="s">
        <v>3315</v>
      </c>
      <c r="C1272" t="s">
        <v>3315</v>
      </c>
    </row>
    <row r="1273" spans="1:3" ht="12.75">
      <c r="A1273" t="s">
        <v>3318</v>
      </c>
      <c r="B1273" t="s">
        <v>3317</v>
      </c>
      <c r="C1273" t="s">
        <v>3317</v>
      </c>
    </row>
    <row r="1274" spans="1:3" ht="12.75">
      <c r="A1274" t="s">
        <v>1574</v>
      </c>
      <c r="B1274" t="s">
        <v>1573</v>
      </c>
      <c r="C1274" t="s">
        <v>1573</v>
      </c>
    </row>
    <row r="1275" spans="1:3" ht="12.75">
      <c r="A1275" t="s">
        <v>1576</v>
      </c>
      <c r="B1275" t="s">
        <v>1575</v>
      </c>
      <c r="C1275" t="s">
        <v>1575</v>
      </c>
    </row>
    <row r="1276" spans="1:3" ht="12.75">
      <c r="A1276" t="s">
        <v>1626</v>
      </c>
      <c r="B1276" t="s">
        <v>1625</v>
      </c>
      <c r="C1276" t="s">
        <v>1625</v>
      </c>
    </row>
    <row r="1277" spans="1:3" ht="12.75">
      <c r="A1277" t="s">
        <v>2421</v>
      </c>
      <c r="B1277" t="s">
        <v>2420</v>
      </c>
      <c r="C1277" t="s">
        <v>2420</v>
      </c>
    </row>
    <row r="1278" spans="1:3" ht="12.75">
      <c r="A1278" t="s">
        <v>1464</v>
      </c>
      <c r="B1278" t="s">
        <v>1463</v>
      </c>
      <c r="C1278" t="s">
        <v>1463</v>
      </c>
    </row>
    <row r="1279" spans="1:3" ht="12.75">
      <c r="A1279" t="s">
        <v>1578</v>
      </c>
      <c r="B1279" t="s">
        <v>1577</v>
      </c>
      <c r="C1279" t="s">
        <v>1577</v>
      </c>
    </row>
    <row r="1280" spans="1:3" ht="12.75">
      <c r="A1280" t="s">
        <v>1644</v>
      </c>
      <c r="B1280" t="s">
        <v>1643</v>
      </c>
      <c r="C1280" t="s">
        <v>1643</v>
      </c>
    </row>
    <row r="1281" spans="1:3" ht="12.75">
      <c r="A1281" t="s">
        <v>1650</v>
      </c>
      <c r="B1281" t="s">
        <v>1649</v>
      </c>
      <c r="C1281" t="s">
        <v>1649</v>
      </c>
    </row>
    <row r="1282" spans="1:3" ht="12.75">
      <c r="A1282" t="s">
        <v>1652</v>
      </c>
      <c r="B1282" t="s">
        <v>1651</v>
      </c>
      <c r="C1282" t="s">
        <v>1651</v>
      </c>
    </row>
    <row r="1283" spans="1:3" ht="12.75">
      <c r="A1283" t="s">
        <v>1654</v>
      </c>
      <c r="B1283" t="s">
        <v>1653</v>
      </c>
      <c r="C1283" t="s">
        <v>1653</v>
      </c>
    </row>
    <row r="1284" spans="1:3" ht="12.75">
      <c r="A1284" t="s">
        <v>1656</v>
      </c>
      <c r="B1284" t="s">
        <v>1655</v>
      </c>
      <c r="C1284" t="s">
        <v>1655</v>
      </c>
    </row>
    <row r="1285" spans="1:3" ht="12.75">
      <c r="A1285" t="s">
        <v>1658</v>
      </c>
      <c r="B1285" t="s">
        <v>1657</v>
      </c>
      <c r="C1285" t="s">
        <v>1657</v>
      </c>
    </row>
    <row r="1286" spans="1:3" ht="12.75">
      <c r="A1286" t="s">
        <v>1660</v>
      </c>
      <c r="B1286" t="s">
        <v>1659</v>
      </c>
      <c r="C1286" t="s">
        <v>1659</v>
      </c>
    </row>
    <row r="1287" spans="1:3" ht="12.75">
      <c r="A1287" t="s">
        <v>2468</v>
      </c>
      <c r="B1287" t="s">
        <v>2467</v>
      </c>
      <c r="C1287" t="s">
        <v>2467</v>
      </c>
    </row>
    <row r="1288" spans="1:3" ht="12.75">
      <c r="A1288" t="s">
        <v>2413</v>
      </c>
      <c r="B1288" t="s">
        <v>2412</v>
      </c>
      <c r="C1288" t="s">
        <v>2412</v>
      </c>
    </row>
    <row r="1289" spans="1:3" ht="12.75">
      <c r="A1289" t="s">
        <v>1666</v>
      </c>
      <c r="B1289" t="s">
        <v>1665</v>
      </c>
      <c r="C1289" t="s">
        <v>1665</v>
      </c>
    </row>
    <row r="1290" spans="1:3" ht="12.75">
      <c r="A1290" t="s">
        <v>3322</v>
      </c>
      <c r="B1290" t="s">
        <v>3321</v>
      </c>
      <c r="C1290" t="s">
        <v>3321</v>
      </c>
    </row>
    <row r="1291" spans="1:3" ht="12.75">
      <c r="A1291" t="s">
        <v>1668</v>
      </c>
      <c r="B1291" t="s">
        <v>1667</v>
      </c>
      <c r="C1291" t="s">
        <v>1667</v>
      </c>
    </row>
    <row r="1292" spans="1:3" ht="12.75">
      <c r="A1292" t="s">
        <v>2474</v>
      </c>
      <c r="B1292" t="s">
        <v>2473</v>
      </c>
      <c r="C1292" t="s">
        <v>2473</v>
      </c>
    </row>
    <row r="1293" spans="1:3" ht="12.75">
      <c r="A1293" t="s">
        <v>3238</v>
      </c>
      <c r="B1293" t="s">
        <v>3237</v>
      </c>
      <c r="C1293" t="s">
        <v>3237</v>
      </c>
    </row>
    <row r="1294" spans="1:3" ht="12.75">
      <c r="A1294" t="s">
        <v>3286</v>
      </c>
      <c r="B1294" t="s">
        <v>3285</v>
      </c>
      <c r="C1294" t="s">
        <v>3285</v>
      </c>
    </row>
    <row r="1295" spans="1:3" ht="12.75">
      <c r="A1295" t="s">
        <v>3288</v>
      </c>
      <c r="B1295" t="s">
        <v>3287</v>
      </c>
      <c r="C1295" t="s">
        <v>3287</v>
      </c>
    </row>
    <row r="1296" spans="1:3" ht="12.75">
      <c r="A1296" t="s">
        <v>3282</v>
      </c>
      <c r="B1296" t="s">
        <v>3281</v>
      </c>
      <c r="C1296" t="s">
        <v>3281</v>
      </c>
    </row>
    <row r="1297" spans="1:3" ht="12.75">
      <c r="A1297" t="s">
        <v>3290</v>
      </c>
      <c r="B1297" t="s">
        <v>3289</v>
      </c>
      <c r="C1297" t="s">
        <v>3289</v>
      </c>
    </row>
    <row r="1298" spans="1:3" ht="12.75">
      <c r="A1298" t="s">
        <v>3294</v>
      </c>
      <c r="B1298" t="s">
        <v>3293</v>
      </c>
      <c r="C1298" t="s">
        <v>3293</v>
      </c>
    </row>
    <row r="1299" spans="1:3" ht="12.75">
      <c r="A1299" t="s">
        <v>3296</v>
      </c>
      <c r="B1299" t="s">
        <v>3295</v>
      </c>
      <c r="C1299" t="s">
        <v>3295</v>
      </c>
    </row>
    <row r="1300" spans="1:3" ht="12.75">
      <c r="A1300" t="s">
        <v>1512</v>
      </c>
      <c r="B1300" t="s">
        <v>1511</v>
      </c>
      <c r="C1300" t="s">
        <v>1511</v>
      </c>
    </row>
    <row r="1301" spans="1:3" ht="12.75">
      <c r="A1301" t="s">
        <v>2387</v>
      </c>
      <c r="B1301" t="s">
        <v>2386</v>
      </c>
      <c r="C1301" t="s">
        <v>2386</v>
      </c>
    </row>
    <row r="1302" spans="1:3" ht="12.75">
      <c r="A1302" t="s">
        <v>1484</v>
      </c>
      <c r="B1302" t="s">
        <v>1483</v>
      </c>
      <c r="C1302" t="s">
        <v>1483</v>
      </c>
    </row>
    <row r="1303" spans="1:3" ht="12.75">
      <c r="A1303" t="s">
        <v>1636</v>
      </c>
      <c r="B1303" t="s">
        <v>1635</v>
      </c>
      <c r="C1303" t="s">
        <v>1635</v>
      </c>
    </row>
    <row r="1304" spans="1:3" ht="12.75">
      <c r="A1304" t="s">
        <v>3300</v>
      </c>
      <c r="B1304" t="s">
        <v>3299</v>
      </c>
      <c r="C1304" t="s">
        <v>3299</v>
      </c>
    </row>
    <row r="1305" spans="1:3" ht="12.75">
      <c r="A1305" t="s">
        <v>1837</v>
      </c>
      <c r="B1305" t="s">
        <v>1836</v>
      </c>
      <c r="C1305" t="s">
        <v>1836</v>
      </c>
    </row>
    <row r="1306" spans="1:3" ht="12.75">
      <c r="A1306" t="s">
        <v>1490</v>
      </c>
      <c r="B1306" t="s">
        <v>1489</v>
      </c>
      <c r="C1306" t="s">
        <v>1489</v>
      </c>
    </row>
    <row r="1307" spans="1:3" ht="12.75">
      <c r="A1307" t="s">
        <v>3350</v>
      </c>
      <c r="B1307" t="s">
        <v>3349</v>
      </c>
      <c r="C1307" t="s">
        <v>3349</v>
      </c>
    </row>
    <row r="1308" spans="1:3" ht="12.75">
      <c r="A1308" t="s">
        <v>2295</v>
      </c>
      <c r="B1308" t="s">
        <v>2294</v>
      </c>
      <c r="C1308" t="s">
        <v>2294</v>
      </c>
    </row>
    <row r="1309" spans="1:3" ht="12.75">
      <c r="A1309" t="s">
        <v>2293</v>
      </c>
      <c r="B1309" t="s">
        <v>2292</v>
      </c>
      <c r="C1309" t="s">
        <v>2292</v>
      </c>
    </row>
    <row r="1310" spans="1:3" ht="12.75">
      <c r="A1310" t="s">
        <v>2297</v>
      </c>
      <c r="B1310" t="s">
        <v>2296</v>
      </c>
      <c r="C1310" t="s">
        <v>2296</v>
      </c>
    </row>
    <row r="1311" spans="1:3" ht="12.75">
      <c r="A1311" t="s">
        <v>2299</v>
      </c>
      <c r="B1311" t="s">
        <v>2298</v>
      </c>
      <c r="C1311" t="s">
        <v>2298</v>
      </c>
    </row>
    <row r="1312" spans="1:3" ht="12.75">
      <c r="A1312" t="s">
        <v>2303</v>
      </c>
      <c r="B1312" t="s">
        <v>2302</v>
      </c>
      <c r="C1312" t="s">
        <v>2302</v>
      </c>
    </row>
    <row r="1313" spans="1:3" ht="12.75">
      <c r="A1313" t="s">
        <v>2315</v>
      </c>
      <c r="B1313" t="s">
        <v>2314</v>
      </c>
      <c r="C1313" t="s">
        <v>2314</v>
      </c>
    </row>
    <row r="1314" spans="1:3" ht="12.75">
      <c r="A1314" t="s">
        <v>2311</v>
      </c>
      <c r="B1314" t="s">
        <v>2310</v>
      </c>
      <c r="C1314" t="s">
        <v>2310</v>
      </c>
    </row>
    <row r="1315" spans="1:3" ht="12.75">
      <c r="A1315" t="s">
        <v>2305</v>
      </c>
      <c r="B1315" t="s">
        <v>2304</v>
      </c>
      <c r="C1315" t="s">
        <v>2304</v>
      </c>
    </row>
    <row r="1316" spans="1:3" ht="12.75">
      <c r="A1316" t="s">
        <v>2411</v>
      </c>
      <c r="B1316" t="s">
        <v>2410</v>
      </c>
      <c r="C1316" t="s">
        <v>2410</v>
      </c>
    </row>
    <row r="1317" spans="1:3" ht="12.75">
      <c r="A1317" t="s">
        <v>1470</v>
      </c>
      <c r="B1317" t="s">
        <v>1469</v>
      </c>
      <c r="C1317" t="s">
        <v>1469</v>
      </c>
    </row>
    <row r="1318" spans="1:3" ht="12.75">
      <c r="A1318" t="s">
        <v>1472</v>
      </c>
      <c r="B1318" t="s">
        <v>1471</v>
      </c>
      <c r="C1318" t="s">
        <v>1471</v>
      </c>
    </row>
    <row r="1319" spans="1:3" ht="12.75">
      <c r="A1319" t="s">
        <v>1468</v>
      </c>
      <c r="B1319" t="s">
        <v>1467</v>
      </c>
      <c r="C1319" t="s">
        <v>1467</v>
      </c>
    </row>
    <row r="1320" spans="1:3" ht="12.75">
      <c r="A1320" t="s">
        <v>1474</v>
      </c>
      <c r="B1320" t="s">
        <v>1473</v>
      </c>
      <c r="C1320" t="s">
        <v>1473</v>
      </c>
    </row>
    <row r="1321" spans="1:3" ht="12.75">
      <c r="A1321" t="s">
        <v>1476</v>
      </c>
      <c r="B1321" t="s">
        <v>1475</v>
      </c>
      <c r="C1321" t="s">
        <v>1475</v>
      </c>
    </row>
    <row r="1322" spans="1:3" ht="12.75">
      <c r="A1322" t="s">
        <v>1478</v>
      </c>
      <c r="B1322" t="s">
        <v>1477</v>
      </c>
      <c r="C1322" t="s">
        <v>1477</v>
      </c>
    </row>
    <row r="1323" spans="1:3" ht="12.75">
      <c r="A1323" t="s">
        <v>1492</v>
      </c>
      <c r="B1323" t="s">
        <v>1491</v>
      </c>
      <c r="C1323" t="s">
        <v>1491</v>
      </c>
    </row>
    <row r="1324" spans="1:3" ht="12.75">
      <c r="A1324" t="s">
        <v>1496</v>
      </c>
      <c r="B1324" t="s">
        <v>1495</v>
      </c>
      <c r="C1324" t="s">
        <v>1495</v>
      </c>
    </row>
    <row r="1325" spans="1:3" ht="12.75">
      <c r="A1325" t="s">
        <v>1494</v>
      </c>
      <c r="B1325" t="s">
        <v>1493</v>
      </c>
      <c r="C1325" t="s">
        <v>1493</v>
      </c>
    </row>
    <row r="1326" spans="1:3" ht="12.75">
      <c r="A1326" t="s">
        <v>1498</v>
      </c>
      <c r="B1326" t="s">
        <v>1497</v>
      </c>
      <c r="C1326" t="s">
        <v>1497</v>
      </c>
    </row>
    <row r="1327" spans="1:3" ht="12.75">
      <c r="A1327" t="s">
        <v>1500</v>
      </c>
      <c r="B1327" t="s">
        <v>1499</v>
      </c>
      <c r="C1327" t="s">
        <v>1499</v>
      </c>
    </row>
    <row r="1328" spans="1:3" ht="12.75">
      <c r="A1328" t="s">
        <v>2389</v>
      </c>
      <c r="B1328" t="s">
        <v>2388</v>
      </c>
      <c r="C1328" t="s">
        <v>2388</v>
      </c>
    </row>
    <row r="1329" spans="1:3" ht="12.75">
      <c r="A1329" t="s">
        <v>2391</v>
      </c>
      <c r="B1329" t="s">
        <v>2390</v>
      </c>
      <c r="C1329" t="s">
        <v>2390</v>
      </c>
    </row>
    <row r="1330" spans="1:3" ht="12.75">
      <c r="A1330" t="s">
        <v>2395</v>
      </c>
      <c r="B1330" t="s">
        <v>2394</v>
      </c>
      <c r="C1330" t="s">
        <v>2394</v>
      </c>
    </row>
    <row r="1331" spans="1:3" ht="12.75">
      <c r="A1331" t="s">
        <v>1466</v>
      </c>
      <c r="B1331" t="s">
        <v>1465</v>
      </c>
      <c r="C1331" t="s">
        <v>1465</v>
      </c>
    </row>
    <row r="1332" spans="1:3" ht="12.75">
      <c r="A1332" t="s">
        <v>2379</v>
      </c>
      <c r="B1332" t="s">
        <v>2378</v>
      </c>
      <c r="C1332" t="s">
        <v>2378</v>
      </c>
    </row>
    <row r="1333" spans="1:3" ht="12.75">
      <c r="A1333" t="s">
        <v>2381</v>
      </c>
      <c r="B1333" t="s">
        <v>2380</v>
      </c>
      <c r="C1333" t="s">
        <v>2380</v>
      </c>
    </row>
    <row r="1334" spans="1:3" ht="12.75">
      <c r="A1334" t="s">
        <v>2385</v>
      </c>
      <c r="B1334" t="s">
        <v>2384</v>
      </c>
      <c r="C1334" t="s">
        <v>2384</v>
      </c>
    </row>
    <row r="1335" spans="1:3" ht="12.75">
      <c r="A1335" t="s">
        <v>2393</v>
      </c>
      <c r="B1335" t="s">
        <v>2392</v>
      </c>
      <c r="C1335" t="s">
        <v>2392</v>
      </c>
    </row>
    <row r="1336" spans="1:3" ht="12.75">
      <c r="A1336" t="s">
        <v>2377</v>
      </c>
      <c r="B1336" t="s">
        <v>2376</v>
      </c>
      <c r="C1336" t="s">
        <v>2376</v>
      </c>
    </row>
    <row r="1337" spans="1:3" ht="12.75">
      <c r="A1337" t="s">
        <v>2403</v>
      </c>
      <c r="B1337" t="s">
        <v>2402</v>
      </c>
      <c r="C1337" t="s">
        <v>2402</v>
      </c>
    </row>
    <row r="1338" spans="1:3" ht="12.75">
      <c r="A1338" t="s">
        <v>2383</v>
      </c>
      <c r="B1338" t="s">
        <v>2382</v>
      </c>
      <c r="C1338" t="s">
        <v>2382</v>
      </c>
    </row>
    <row r="1339" spans="1:3" ht="12.75">
      <c r="A1339" t="s">
        <v>2397</v>
      </c>
      <c r="B1339" t="s">
        <v>2396</v>
      </c>
      <c r="C1339" t="s">
        <v>2396</v>
      </c>
    </row>
    <row r="1340" spans="1:3" ht="12.75">
      <c r="A1340" t="s">
        <v>2399</v>
      </c>
      <c r="B1340" t="s">
        <v>2398</v>
      </c>
      <c r="C1340" t="s">
        <v>2398</v>
      </c>
    </row>
    <row r="1341" spans="1:3" ht="12.75">
      <c r="A1341" t="s">
        <v>2401</v>
      </c>
      <c r="B1341" t="s">
        <v>2400</v>
      </c>
      <c r="C1341" t="s">
        <v>2400</v>
      </c>
    </row>
    <row r="1342" spans="1:3" ht="12.75">
      <c r="A1342" t="s">
        <v>1835</v>
      </c>
      <c r="B1342" t="s">
        <v>1834</v>
      </c>
      <c r="C1342" t="s">
        <v>1834</v>
      </c>
    </row>
    <row r="1343" spans="1:3" ht="12.75">
      <c r="A1343" t="s">
        <v>2407</v>
      </c>
      <c r="B1343" t="s">
        <v>2406</v>
      </c>
      <c r="C1343" t="s">
        <v>2406</v>
      </c>
    </row>
    <row r="1344" spans="1:3" ht="12.75">
      <c r="A1344" t="s">
        <v>2409</v>
      </c>
      <c r="B1344" t="s">
        <v>2408</v>
      </c>
      <c r="C1344" t="s">
        <v>2408</v>
      </c>
    </row>
    <row r="1345" spans="1:3" ht="12.75">
      <c r="A1345" t="s">
        <v>2417</v>
      </c>
      <c r="B1345" t="s">
        <v>2416</v>
      </c>
      <c r="C1345" t="s">
        <v>2416</v>
      </c>
    </row>
    <row r="1346" spans="1:3" ht="12.75">
      <c r="A1346" t="s">
        <v>2415</v>
      </c>
      <c r="B1346" t="s">
        <v>2414</v>
      </c>
      <c r="C1346" t="s">
        <v>2414</v>
      </c>
    </row>
    <row r="1347" spans="1:3" ht="12.75">
      <c r="A1347" t="s">
        <v>2425</v>
      </c>
      <c r="B1347" t="s">
        <v>2424</v>
      </c>
      <c r="C1347" t="s">
        <v>2424</v>
      </c>
    </row>
    <row r="1348" spans="1:3" ht="12.75">
      <c r="A1348" t="s">
        <v>2429</v>
      </c>
      <c r="B1348" t="s">
        <v>2428</v>
      </c>
      <c r="C1348" t="s">
        <v>2428</v>
      </c>
    </row>
    <row r="1349" spans="1:3" ht="12.75">
      <c r="A1349" t="s">
        <v>2427</v>
      </c>
      <c r="B1349" t="s">
        <v>2426</v>
      </c>
      <c r="C1349" t="s">
        <v>2426</v>
      </c>
    </row>
    <row r="1350" spans="1:3" ht="12.75">
      <c r="A1350" t="s">
        <v>2461</v>
      </c>
      <c r="B1350" t="s">
        <v>2460</v>
      </c>
      <c r="C1350" t="s">
        <v>2460</v>
      </c>
    </row>
    <row r="1351" spans="1:3" ht="12.75">
      <c r="A1351" t="s">
        <v>2463</v>
      </c>
      <c r="B1351" t="s">
        <v>2462</v>
      </c>
      <c r="C1351" t="s">
        <v>2462</v>
      </c>
    </row>
    <row r="1352" spans="1:3" ht="12.75">
      <c r="A1352" t="s">
        <v>1697</v>
      </c>
      <c r="B1352" t="s">
        <v>1696</v>
      </c>
      <c r="C1352" t="s">
        <v>1696</v>
      </c>
    </row>
    <row r="1353" spans="1:3" ht="12.75">
      <c r="A1353" t="s">
        <v>1861</v>
      </c>
      <c r="B1353" t="s">
        <v>1860</v>
      </c>
      <c r="C1353" t="s">
        <v>1860</v>
      </c>
    </row>
    <row r="1354" spans="1:3" ht="12.75">
      <c r="A1354" t="s">
        <v>1662</v>
      </c>
      <c r="B1354" t="s">
        <v>1661</v>
      </c>
      <c r="C1354" t="s">
        <v>1661</v>
      </c>
    </row>
    <row r="1355" spans="1:3" ht="12.75">
      <c r="A1355" t="s">
        <v>1504</v>
      </c>
      <c r="B1355" t="s">
        <v>1503</v>
      </c>
      <c r="C1355" t="s">
        <v>1503</v>
      </c>
    </row>
    <row r="1356" spans="1:3" ht="12.75">
      <c r="A1356" t="s">
        <v>2580</v>
      </c>
      <c r="B1356" t="s">
        <v>2579</v>
      </c>
      <c r="C1356" t="s">
        <v>2579</v>
      </c>
    </row>
    <row r="1357" spans="1:3" ht="12.75">
      <c r="A1357" t="s">
        <v>2582</v>
      </c>
      <c r="B1357" t="s">
        <v>2581</v>
      </c>
      <c r="C1357" t="s">
        <v>2581</v>
      </c>
    </row>
    <row r="1358" spans="1:3" ht="12.75">
      <c r="A1358" t="s">
        <v>2584</v>
      </c>
      <c r="B1358" t="s">
        <v>2583</v>
      </c>
      <c r="C1358" t="s">
        <v>2583</v>
      </c>
    </row>
    <row r="1359" spans="1:3" ht="12.75">
      <c r="A1359" t="s">
        <v>2586</v>
      </c>
      <c r="B1359" t="s">
        <v>2585</v>
      </c>
      <c r="C1359" t="s">
        <v>2585</v>
      </c>
    </row>
    <row r="1360" spans="1:3" ht="12.75">
      <c r="A1360" t="s">
        <v>1516</v>
      </c>
      <c r="B1360" t="s">
        <v>1515</v>
      </c>
      <c r="C1360" t="s">
        <v>1515</v>
      </c>
    </row>
    <row r="1361" spans="1:3" ht="12.75">
      <c r="A1361" t="s">
        <v>1664</v>
      </c>
      <c r="B1361" t="s">
        <v>1663</v>
      </c>
      <c r="C1361" t="s">
        <v>1663</v>
      </c>
    </row>
    <row r="1362" spans="1:3" ht="12.75">
      <c r="A1362" t="s">
        <v>1550</v>
      </c>
      <c r="B1362" t="s">
        <v>1549</v>
      </c>
      <c r="C1362" t="s">
        <v>1549</v>
      </c>
    </row>
    <row r="1363" spans="1:3" ht="12.75">
      <c r="A1363" t="s">
        <v>1670</v>
      </c>
      <c r="B1363" t="s">
        <v>1669</v>
      </c>
      <c r="C1363" t="s">
        <v>1669</v>
      </c>
    </row>
    <row r="1364" spans="1:3" ht="12.75">
      <c r="A1364" t="s">
        <v>1630</v>
      </c>
      <c r="B1364" t="s">
        <v>1629</v>
      </c>
      <c r="C1364" t="s">
        <v>1629</v>
      </c>
    </row>
    <row r="1365" spans="1:3" ht="12.75">
      <c r="A1365" t="s">
        <v>3174</v>
      </c>
      <c r="B1365" t="s">
        <v>3173</v>
      </c>
      <c r="C1365" t="s">
        <v>3173</v>
      </c>
    </row>
    <row r="1366" spans="1:3" ht="12.75">
      <c r="A1366" t="s">
        <v>3178</v>
      </c>
      <c r="B1366" t="s">
        <v>3177</v>
      </c>
      <c r="C1366" t="s">
        <v>3177</v>
      </c>
    </row>
    <row r="1367" spans="1:3" ht="12.75">
      <c r="A1367" t="s">
        <v>1544</v>
      </c>
      <c r="B1367" t="s">
        <v>1543</v>
      </c>
      <c r="C1367" t="s">
        <v>1543</v>
      </c>
    </row>
    <row r="1368" spans="1:3" ht="12.75">
      <c r="A1368" t="s">
        <v>2588</v>
      </c>
      <c r="B1368" t="s">
        <v>2587</v>
      </c>
      <c r="C1368" t="s">
        <v>2587</v>
      </c>
    </row>
    <row r="1369" spans="1:3" ht="12.75">
      <c r="A1369" t="s">
        <v>780</v>
      </c>
      <c r="B1369" t="s">
        <v>779</v>
      </c>
      <c r="C1369" t="s">
        <v>779</v>
      </c>
    </row>
    <row r="1370" spans="1:3" ht="12.75">
      <c r="A1370" t="s">
        <v>782</v>
      </c>
      <c r="B1370" t="s">
        <v>781</v>
      </c>
      <c r="C1370" t="s">
        <v>781</v>
      </c>
    </row>
    <row r="1371" spans="1:3" ht="12.75">
      <c r="A1371" t="s">
        <v>784</v>
      </c>
      <c r="B1371" t="s">
        <v>783</v>
      </c>
      <c r="C1371" t="s">
        <v>783</v>
      </c>
    </row>
    <row r="1372" spans="1:3" ht="12.75">
      <c r="A1372" t="s">
        <v>786</v>
      </c>
      <c r="B1372" t="s">
        <v>785</v>
      </c>
      <c r="C1372" t="s">
        <v>785</v>
      </c>
    </row>
    <row r="1373" spans="1:3" ht="12.75">
      <c r="A1373" t="s">
        <v>2423</v>
      </c>
      <c r="B1373" t="s">
        <v>2422</v>
      </c>
      <c r="C1373" t="s">
        <v>2422</v>
      </c>
    </row>
    <row r="1374" spans="1:3" ht="12.75">
      <c r="A1374" t="s">
        <v>3116</v>
      </c>
      <c r="B1374" t="s">
        <v>3115</v>
      </c>
      <c r="C1374" t="s">
        <v>3115</v>
      </c>
    </row>
    <row r="1375" spans="1:3" ht="12.75">
      <c r="A1375" t="s">
        <v>1540</v>
      </c>
      <c r="B1375" t="s">
        <v>1539</v>
      </c>
      <c r="C1375" t="s">
        <v>1539</v>
      </c>
    </row>
    <row r="1376" spans="1:3" ht="12.75">
      <c r="A1376" t="s">
        <v>1556</v>
      </c>
      <c r="B1376" t="s">
        <v>1555</v>
      </c>
      <c r="C1376" t="s">
        <v>1555</v>
      </c>
    </row>
    <row r="1377" spans="1:3" ht="12.75">
      <c r="A1377" t="s">
        <v>1528</v>
      </c>
      <c r="B1377" t="s">
        <v>1527</v>
      </c>
      <c r="C1377" t="s">
        <v>1527</v>
      </c>
    </row>
    <row r="1378" spans="1:3" ht="12.75">
      <c r="A1378" t="s">
        <v>1699</v>
      </c>
      <c r="B1378" t="s">
        <v>1698</v>
      </c>
      <c r="C1378" t="s">
        <v>1698</v>
      </c>
    </row>
    <row r="1379" spans="1:3" ht="12.75">
      <c r="A1379" t="s">
        <v>3118</v>
      </c>
      <c r="B1379" t="s">
        <v>3117</v>
      </c>
      <c r="C1379" t="s">
        <v>3117</v>
      </c>
    </row>
    <row r="1380" spans="1:3" ht="12.75">
      <c r="A1380" t="s">
        <v>3212</v>
      </c>
      <c r="B1380" t="s">
        <v>3211</v>
      </c>
      <c r="C1380" t="s">
        <v>3211</v>
      </c>
    </row>
    <row r="1381" spans="1:3" ht="12.75">
      <c r="A1381" t="s">
        <v>3214</v>
      </c>
      <c r="B1381" t="s">
        <v>3213</v>
      </c>
      <c r="C1381" t="s">
        <v>3213</v>
      </c>
    </row>
    <row r="1382" spans="1:3" ht="12.75">
      <c r="A1382" t="s">
        <v>1632</v>
      </c>
      <c r="B1382" t="s">
        <v>1631</v>
      </c>
      <c r="C1382" t="s">
        <v>1631</v>
      </c>
    </row>
    <row r="1383" spans="1:3" ht="12.75">
      <c r="A1383" t="s">
        <v>1600</v>
      </c>
      <c r="B1383" t="s">
        <v>1599</v>
      </c>
      <c r="C1383" t="s">
        <v>1599</v>
      </c>
    </row>
    <row r="1384" spans="1:3" ht="12.75">
      <c r="A1384" t="s">
        <v>1602</v>
      </c>
      <c r="B1384" t="s">
        <v>1601</v>
      </c>
      <c r="C1384" t="s">
        <v>1601</v>
      </c>
    </row>
    <row r="1385" spans="1:3" ht="12.75">
      <c r="A1385" t="s">
        <v>1606</v>
      </c>
      <c r="B1385" t="s">
        <v>1605</v>
      </c>
      <c r="C1385" t="s">
        <v>1605</v>
      </c>
    </row>
    <row r="1386" spans="1:3" ht="12.75">
      <c r="A1386" t="s">
        <v>1604</v>
      </c>
      <c r="B1386" t="s">
        <v>1603</v>
      </c>
      <c r="C1386" t="s">
        <v>1603</v>
      </c>
    </row>
    <row r="1387" spans="1:3" ht="12.75">
      <c r="A1387" t="s">
        <v>1598</v>
      </c>
      <c r="B1387" t="s">
        <v>1597</v>
      </c>
      <c r="C1387" t="s">
        <v>1597</v>
      </c>
    </row>
    <row r="1388" spans="1:3" ht="12.75">
      <c r="A1388" t="s">
        <v>1616</v>
      </c>
      <c r="B1388" t="s">
        <v>1615</v>
      </c>
      <c r="C1388" t="s">
        <v>1615</v>
      </c>
    </row>
    <row r="1389" spans="1:3" ht="12.75">
      <c r="A1389" t="s">
        <v>1608</v>
      </c>
      <c r="B1389" t="s">
        <v>1607</v>
      </c>
      <c r="C1389" t="s">
        <v>1607</v>
      </c>
    </row>
    <row r="1390" spans="1:3" ht="12.75">
      <c r="A1390" t="s">
        <v>1596</v>
      </c>
      <c r="B1390" t="s">
        <v>1595</v>
      </c>
      <c r="C1390" t="s">
        <v>1595</v>
      </c>
    </row>
    <row r="1391" spans="1:3" ht="12.75">
      <c r="A1391" t="s">
        <v>1594</v>
      </c>
      <c r="B1391" t="s">
        <v>1593</v>
      </c>
      <c r="C1391" t="s">
        <v>1593</v>
      </c>
    </row>
    <row r="1392" spans="1:3" ht="12.75">
      <c r="A1392" t="s">
        <v>1622</v>
      </c>
      <c r="B1392" t="s">
        <v>1621</v>
      </c>
      <c r="C1392" t="s">
        <v>1621</v>
      </c>
    </row>
    <row r="1393" spans="1:3" ht="12.75">
      <c r="A1393" t="s">
        <v>1590</v>
      </c>
      <c r="B1393" t="s">
        <v>1589</v>
      </c>
      <c r="C1393" t="s">
        <v>1589</v>
      </c>
    </row>
    <row r="1394" spans="1:3" ht="12.75">
      <c r="A1394" t="s">
        <v>1584</v>
      </c>
      <c r="B1394" t="s">
        <v>1583</v>
      </c>
      <c r="C1394" t="s">
        <v>1583</v>
      </c>
    </row>
    <row r="1395" spans="1:3" ht="12.75">
      <c r="A1395" t="s">
        <v>1610</v>
      </c>
      <c r="B1395" t="s">
        <v>1609</v>
      </c>
      <c r="C1395" t="s">
        <v>1609</v>
      </c>
    </row>
    <row r="1396" spans="1:3" ht="12.75">
      <c r="A1396" t="s">
        <v>1586</v>
      </c>
      <c r="B1396" t="s">
        <v>1585</v>
      </c>
      <c r="C1396" t="s">
        <v>1585</v>
      </c>
    </row>
    <row r="1397" spans="1:3" ht="12.75">
      <c r="A1397" t="s">
        <v>1614</v>
      </c>
      <c r="B1397" t="s">
        <v>1613</v>
      </c>
      <c r="C1397" t="s">
        <v>1613</v>
      </c>
    </row>
    <row r="1398" spans="1:3" ht="12.75">
      <c r="A1398" t="s">
        <v>1582</v>
      </c>
      <c r="B1398" t="s">
        <v>1581</v>
      </c>
      <c r="C1398" t="s">
        <v>1581</v>
      </c>
    </row>
    <row r="1399" spans="1:3" ht="12.75">
      <c r="A1399" t="s">
        <v>1588</v>
      </c>
      <c r="B1399" t="s">
        <v>1587</v>
      </c>
      <c r="C1399" t="s">
        <v>1587</v>
      </c>
    </row>
    <row r="1400" spans="1:3" ht="12.75">
      <c r="A1400" t="s">
        <v>1592</v>
      </c>
      <c r="B1400" t="s">
        <v>1591</v>
      </c>
      <c r="C1400" t="s">
        <v>1591</v>
      </c>
    </row>
    <row r="1401" spans="1:3" ht="12.75">
      <c r="A1401" t="s">
        <v>1618</v>
      </c>
      <c r="B1401" t="s">
        <v>1617</v>
      </c>
      <c r="C1401" t="s">
        <v>1617</v>
      </c>
    </row>
    <row r="1402" spans="1:3" ht="12.75">
      <c r="A1402" t="s">
        <v>1620</v>
      </c>
      <c r="B1402" t="s">
        <v>1619</v>
      </c>
      <c r="C1402" t="s">
        <v>1619</v>
      </c>
    </row>
    <row r="1403" spans="1:3" ht="12.75">
      <c r="A1403" t="s">
        <v>1612</v>
      </c>
      <c r="B1403" t="s">
        <v>1611</v>
      </c>
      <c r="C1403" t="s">
        <v>1611</v>
      </c>
    </row>
    <row r="1404" spans="1:3" ht="12.75">
      <c r="A1404" t="s">
        <v>1624</v>
      </c>
      <c r="B1404" t="s">
        <v>1623</v>
      </c>
      <c r="C1404" t="s">
        <v>1623</v>
      </c>
    </row>
    <row r="1405" spans="1:3" ht="12.75">
      <c r="A1405" t="s">
        <v>1502</v>
      </c>
      <c r="B1405" t="s">
        <v>1501</v>
      </c>
      <c r="C1405" t="s">
        <v>1501</v>
      </c>
    </row>
    <row r="1406" spans="1:3" ht="12.75">
      <c r="A1406" t="s">
        <v>1646</v>
      </c>
      <c r="B1406" t="s">
        <v>1645</v>
      </c>
      <c r="C1406" t="s">
        <v>1645</v>
      </c>
    </row>
    <row r="1407" spans="1:3" ht="12.75">
      <c r="A1407" t="s">
        <v>3134</v>
      </c>
      <c r="B1407" t="s">
        <v>3133</v>
      </c>
      <c r="C1407" t="s">
        <v>3133</v>
      </c>
    </row>
    <row r="1408" spans="1:3" ht="12.75">
      <c r="A1408" t="s">
        <v>2237</v>
      </c>
      <c r="B1408" t="s">
        <v>2236</v>
      </c>
      <c r="C1408" t="s">
        <v>2236</v>
      </c>
    </row>
    <row r="1409" spans="1:3" ht="12.75">
      <c r="A1409" t="s">
        <v>3302</v>
      </c>
      <c r="B1409" t="s">
        <v>3301</v>
      </c>
      <c r="C1409" t="s">
        <v>3301</v>
      </c>
    </row>
    <row r="1410" spans="1:3" ht="12.75">
      <c r="A1410" t="s">
        <v>3304</v>
      </c>
      <c r="B1410" t="s">
        <v>3303</v>
      </c>
      <c r="C1410" t="s">
        <v>3303</v>
      </c>
    </row>
    <row r="1411" spans="1:3" ht="12.75">
      <c r="A1411" t="s">
        <v>2488</v>
      </c>
      <c r="B1411" t="s">
        <v>2487</v>
      </c>
      <c r="C1411" t="s">
        <v>2487</v>
      </c>
    </row>
    <row r="1412" spans="1:3" ht="12.75">
      <c r="A1412" t="s">
        <v>2490</v>
      </c>
      <c r="B1412" t="s">
        <v>2489</v>
      </c>
      <c r="C1412" t="s">
        <v>2489</v>
      </c>
    </row>
    <row r="1413" spans="1:3" ht="12.75">
      <c r="A1413" t="s">
        <v>2492</v>
      </c>
      <c r="B1413" t="s">
        <v>2491</v>
      </c>
      <c r="C1413" t="s">
        <v>2491</v>
      </c>
    </row>
    <row r="1414" spans="1:3" ht="12.75">
      <c r="A1414" t="s">
        <v>1572</v>
      </c>
      <c r="B1414" t="s">
        <v>1571</v>
      </c>
      <c r="C1414" t="s">
        <v>1571</v>
      </c>
    </row>
    <row r="1415" spans="1:3" ht="12.75">
      <c r="A1415" t="s">
        <v>1580</v>
      </c>
      <c r="B1415" t="s">
        <v>1579</v>
      </c>
      <c r="C1415" t="s">
        <v>1579</v>
      </c>
    </row>
    <row r="1416" spans="1:3" ht="12.75">
      <c r="A1416" t="s">
        <v>2484</v>
      </c>
      <c r="B1416" t="s">
        <v>2483</v>
      </c>
      <c r="C1416" t="s">
        <v>2483</v>
      </c>
    </row>
    <row r="1417" spans="1:3" ht="12.75">
      <c r="A1417" t="s">
        <v>3196</v>
      </c>
      <c r="B1417" t="s">
        <v>3195</v>
      </c>
      <c r="C1417" t="s">
        <v>3195</v>
      </c>
    </row>
    <row r="1418" spans="1:3" ht="12.75">
      <c r="A1418" t="s">
        <v>3182</v>
      </c>
      <c r="B1418" t="s">
        <v>3181</v>
      </c>
      <c r="C1418" t="s">
        <v>3181</v>
      </c>
    </row>
    <row r="1419" spans="1:3" ht="12.75">
      <c r="A1419" t="s">
        <v>3096</v>
      </c>
      <c r="B1419" t="s">
        <v>3095</v>
      </c>
      <c r="C1419" t="s">
        <v>3095</v>
      </c>
    </row>
    <row r="1420" spans="1:3" ht="12.75">
      <c r="A1420" t="s">
        <v>1695</v>
      </c>
      <c r="B1420" t="s">
        <v>1694</v>
      </c>
      <c r="C1420" t="s">
        <v>1694</v>
      </c>
    </row>
    <row r="1421" spans="1:3" ht="12.75">
      <c r="A1421" t="s">
        <v>3234</v>
      </c>
      <c r="B1421" t="s">
        <v>3233</v>
      </c>
      <c r="C1421" t="s">
        <v>3233</v>
      </c>
    </row>
    <row r="1422" spans="1:3" ht="12.75">
      <c r="A1422" t="s">
        <v>3192</v>
      </c>
      <c r="B1422" t="s">
        <v>3191</v>
      </c>
      <c r="C1422" t="s">
        <v>3191</v>
      </c>
    </row>
    <row r="1423" spans="1:3" ht="12.75">
      <c r="A1423" t="s">
        <v>3202</v>
      </c>
      <c r="B1423" t="s">
        <v>3201</v>
      </c>
      <c r="C1423" t="s">
        <v>3201</v>
      </c>
    </row>
    <row r="1424" spans="1:3" ht="12.75">
      <c r="A1424" t="s">
        <v>3200</v>
      </c>
      <c r="B1424" t="s">
        <v>3199</v>
      </c>
      <c r="C1424" t="s">
        <v>3199</v>
      </c>
    </row>
    <row r="1425" spans="1:3" ht="12.75">
      <c r="A1425" t="s">
        <v>3108</v>
      </c>
      <c r="B1425" t="s">
        <v>3107</v>
      </c>
      <c r="C1425" t="s">
        <v>3107</v>
      </c>
    </row>
    <row r="1426" spans="1:3" ht="12.75">
      <c r="A1426" t="s">
        <v>1672</v>
      </c>
      <c r="B1426" t="s">
        <v>1671</v>
      </c>
      <c r="C1426" t="s">
        <v>1671</v>
      </c>
    </row>
    <row r="1427" spans="1:3" ht="12.75">
      <c r="A1427" t="s">
        <v>3104</v>
      </c>
      <c r="B1427" t="s">
        <v>3103</v>
      </c>
      <c r="C1427" t="s">
        <v>3103</v>
      </c>
    </row>
    <row r="1428" spans="1:3" ht="12.75">
      <c r="A1428" t="s">
        <v>3106</v>
      </c>
      <c r="B1428" t="s">
        <v>3105</v>
      </c>
      <c r="C1428" t="s">
        <v>3105</v>
      </c>
    </row>
    <row r="1429" spans="1:3" ht="12.75">
      <c r="A1429" t="s">
        <v>3094</v>
      </c>
      <c r="B1429" t="s">
        <v>3093</v>
      </c>
      <c r="C1429" t="s">
        <v>3093</v>
      </c>
    </row>
    <row r="1430" spans="1:3" ht="12.75">
      <c r="A1430" t="s">
        <v>3114</v>
      </c>
      <c r="B1430" t="s">
        <v>3113</v>
      </c>
      <c r="C1430" t="s">
        <v>3113</v>
      </c>
    </row>
    <row r="1431" spans="1:3" ht="12.75">
      <c r="A1431" t="s">
        <v>3208</v>
      </c>
      <c r="B1431" t="s">
        <v>3207</v>
      </c>
      <c r="C1431" t="s">
        <v>3207</v>
      </c>
    </row>
    <row r="1432" spans="1:3" ht="12.75">
      <c r="A1432" t="s">
        <v>3110</v>
      </c>
      <c r="B1432" t="s">
        <v>3109</v>
      </c>
      <c r="C1432" t="s">
        <v>3109</v>
      </c>
    </row>
    <row r="1433" spans="1:3" ht="12.75">
      <c r="A1433" t="s">
        <v>3140</v>
      </c>
      <c r="B1433" t="s">
        <v>3139</v>
      </c>
      <c r="C1433" t="s">
        <v>3139</v>
      </c>
    </row>
    <row r="1434" spans="1:3" ht="12.75">
      <c r="A1434" t="s">
        <v>3190</v>
      </c>
      <c r="B1434" t="s">
        <v>3189</v>
      </c>
      <c r="C1434" t="s">
        <v>3189</v>
      </c>
    </row>
    <row r="1435" spans="1:3" ht="12.75">
      <c r="A1435" t="s">
        <v>3170</v>
      </c>
      <c r="B1435" t="s">
        <v>3169</v>
      </c>
      <c r="C1435" t="s">
        <v>3169</v>
      </c>
    </row>
    <row r="1436" spans="1:3" ht="12.75">
      <c r="A1436" t="s">
        <v>3210</v>
      </c>
      <c r="B1436" t="s">
        <v>3209</v>
      </c>
      <c r="C1436" t="s">
        <v>3209</v>
      </c>
    </row>
    <row r="1437" spans="1:3" ht="12.75">
      <c r="A1437" t="s">
        <v>3120</v>
      </c>
      <c r="B1437" t="s">
        <v>3119</v>
      </c>
      <c r="C1437" t="s">
        <v>3119</v>
      </c>
    </row>
    <row r="1438" spans="1:3" ht="12.75">
      <c r="A1438" t="s">
        <v>3122</v>
      </c>
      <c r="B1438" t="s">
        <v>3121</v>
      </c>
      <c r="C1438" t="s">
        <v>3121</v>
      </c>
    </row>
    <row r="1439" spans="1:3" ht="12.75">
      <c r="A1439" t="s">
        <v>3124</v>
      </c>
      <c r="B1439" t="s">
        <v>3123</v>
      </c>
      <c r="C1439" t="s">
        <v>3123</v>
      </c>
    </row>
    <row r="1440" spans="1:3" ht="12.75">
      <c r="A1440" t="s">
        <v>3128</v>
      </c>
      <c r="B1440" t="s">
        <v>3127</v>
      </c>
      <c r="C1440" t="s">
        <v>3127</v>
      </c>
    </row>
    <row r="1441" spans="1:3" ht="12.75">
      <c r="A1441" t="s">
        <v>3126</v>
      </c>
      <c r="B1441" t="s">
        <v>3125</v>
      </c>
      <c r="C1441" t="s">
        <v>3125</v>
      </c>
    </row>
    <row r="1442" spans="1:3" ht="12.75">
      <c r="A1442" t="s">
        <v>1701</v>
      </c>
      <c r="B1442" t="s">
        <v>1700</v>
      </c>
      <c r="C1442" t="s">
        <v>1700</v>
      </c>
    </row>
    <row r="1443" spans="1:3" ht="12.75">
      <c r="A1443" t="s">
        <v>3130</v>
      </c>
      <c r="B1443" t="s">
        <v>3129</v>
      </c>
      <c r="C1443" t="s">
        <v>3129</v>
      </c>
    </row>
    <row r="1444" spans="1:3" ht="12.75">
      <c r="A1444" t="s">
        <v>3218</v>
      </c>
      <c r="B1444" t="s">
        <v>3217</v>
      </c>
      <c r="C1444" t="s">
        <v>3217</v>
      </c>
    </row>
    <row r="1445" spans="1:3" ht="12.75">
      <c r="A1445" t="s">
        <v>3220</v>
      </c>
      <c r="B1445" t="s">
        <v>3219</v>
      </c>
      <c r="C1445" t="s">
        <v>3219</v>
      </c>
    </row>
    <row r="1446" spans="1:3" ht="12.75">
      <c r="A1446" t="s">
        <v>3222</v>
      </c>
      <c r="B1446" t="s">
        <v>3221</v>
      </c>
      <c r="C1446" t="s">
        <v>3221</v>
      </c>
    </row>
    <row r="1447" spans="1:3" ht="12.75">
      <c r="A1447" t="s">
        <v>3136</v>
      </c>
      <c r="B1447" t="s">
        <v>3135</v>
      </c>
      <c r="C1447" t="s">
        <v>3135</v>
      </c>
    </row>
    <row r="1448" spans="1:3" ht="12.75">
      <c r="A1448" t="s">
        <v>3224</v>
      </c>
      <c r="B1448" t="s">
        <v>3223</v>
      </c>
      <c r="C1448" t="s">
        <v>3223</v>
      </c>
    </row>
    <row r="1449" spans="1:3" ht="12.75">
      <c r="A1449" t="s">
        <v>1703</v>
      </c>
      <c r="B1449" t="s">
        <v>1702</v>
      </c>
      <c r="C1449" t="s">
        <v>1702</v>
      </c>
    </row>
    <row r="1450" spans="1:3" ht="12.75">
      <c r="A1450" t="s">
        <v>3132</v>
      </c>
      <c r="B1450" t="s">
        <v>3131</v>
      </c>
      <c r="C1450" t="s">
        <v>3131</v>
      </c>
    </row>
    <row r="1451" spans="1:3" ht="12.75">
      <c r="A1451" t="s">
        <v>3176</v>
      </c>
      <c r="B1451" t="s">
        <v>3175</v>
      </c>
      <c r="C1451" t="s">
        <v>3175</v>
      </c>
    </row>
    <row r="1452" spans="1:3" ht="12.75">
      <c r="A1452" t="s">
        <v>3142</v>
      </c>
      <c r="B1452" t="s">
        <v>3141</v>
      </c>
      <c r="C1452" t="s">
        <v>3141</v>
      </c>
    </row>
    <row r="1453" spans="1:3" ht="12.75">
      <c r="A1453" t="s">
        <v>3138</v>
      </c>
      <c r="B1453" t="s">
        <v>3137</v>
      </c>
      <c r="C1453" t="s">
        <v>3137</v>
      </c>
    </row>
    <row r="1454" spans="1:3" ht="12.75">
      <c r="A1454" t="s">
        <v>3144</v>
      </c>
      <c r="B1454" t="s">
        <v>3143</v>
      </c>
      <c r="C1454" t="s">
        <v>3143</v>
      </c>
    </row>
    <row r="1455" spans="1:3" ht="12.75">
      <c r="A1455" t="s">
        <v>3148</v>
      </c>
      <c r="B1455" t="s">
        <v>3147</v>
      </c>
      <c r="C1455" t="s">
        <v>3147</v>
      </c>
    </row>
    <row r="1456" spans="1:3" ht="12.75">
      <c r="A1456" t="s">
        <v>3194</v>
      </c>
      <c r="B1456" t="s">
        <v>3193</v>
      </c>
      <c r="C1456" t="s">
        <v>3193</v>
      </c>
    </row>
    <row r="1457" spans="1:3" ht="12.75">
      <c r="A1457" t="s">
        <v>3152</v>
      </c>
      <c r="B1457" t="s">
        <v>3151</v>
      </c>
      <c r="C1457" t="s">
        <v>3151</v>
      </c>
    </row>
    <row r="1458" spans="1:3" ht="12.75">
      <c r="A1458" t="s">
        <v>3088</v>
      </c>
      <c r="B1458" t="s">
        <v>1704</v>
      </c>
      <c r="C1458" t="s">
        <v>1704</v>
      </c>
    </row>
    <row r="1459" spans="1:3" ht="12.75">
      <c r="A1459" t="s">
        <v>3226</v>
      </c>
      <c r="B1459" t="s">
        <v>3225</v>
      </c>
      <c r="C1459" t="s">
        <v>3225</v>
      </c>
    </row>
    <row r="1460" spans="1:3" ht="12.75">
      <c r="A1460" t="s">
        <v>3230</v>
      </c>
      <c r="B1460" t="s">
        <v>3229</v>
      </c>
      <c r="C1460" t="s">
        <v>3229</v>
      </c>
    </row>
    <row r="1461" spans="1:3" ht="12.75">
      <c r="A1461" t="s">
        <v>3232</v>
      </c>
      <c r="B1461" t="s">
        <v>3231</v>
      </c>
      <c r="C1461" t="s">
        <v>3231</v>
      </c>
    </row>
    <row r="1462" spans="1:3" ht="12.75">
      <c r="A1462" t="s">
        <v>3154</v>
      </c>
      <c r="B1462" t="s">
        <v>3153</v>
      </c>
      <c r="C1462" t="s">
        <v>3153</v>
      </c>
    </row>
    <row r="1463" spans="1:3" ht="12.75">
      <c r="A1463" t="s">
        <v>3092</v>
      </c>
      <c r="B1463" t="s">
        <v>3091</v>
      </c>
      <c r="C1463" t="s">
        <v>3091</v>
      </c>
    </row>
    <row r="1464" spans="1:3" ht="12.75">
      <c r="A1464" t="s">
        <v>3090</v>
      </c>
      <c r="B1464" t="s">
        <v>3089</v>
      </c>
      <c r="C1464" t="s">
        <v>3089</v>
      </c>
    </row>
    <row r="1465" spans="1:3" ht="12.75">
      <c r="A1465" t="s">
        <v>3186</v>
      </c>
      <c r="B1465" t="s">
        <v>3185</v>
      </c>
      <c r="C1465" t="s">
        <v>3185</v>
      </c>
    </row>
    <row r="1466" spans="1:3" ht="12.75">
      <c r="A1466" t="s">
        <v>2459</v>
      </c>
      <c r="B1466" t="s">
        <v>2458</v>
      </c>
      <c r="C1466" t="s">
        <v>2458</v>
      </c>
    </row>
    <row r="1467" spans="1:3" ht="12.75">
      <c r="A1467" t="s">
        <v>3236</v>
      </c>
      <c r="B1467" t="s">
        <v>3235</v>
      </c>
      <c r="C1467" t="s">
        <v>3235</v>
      </c>
    </row>
    <row r="1468" spans="1:3" ht="12.75">
      <c r="A1468" t="s">
        <v>3158</v>
      </c>
      <c r="B1468" t="s">
        <v>3157</v>
      </c>
      <c r="C1468" t="s">
        <v>3157</v>
      </c>
    </row>
    <row r="1469" spans="1:3" ht="12.75">
      <c r="A1469" t="s">
        <v>3162</v>
      </c>
      <c r="B1469" t="s">
        <v>3161</v>
      </c>
      <c r="C1469" t="s">
        <v>3161</v>
      </c>
    </row>
    <row r="1470" spans="1:3" ht="12.75">
      <c r="A1470" t="s">
        <v>3160</v>
      </c>
      <c r="B1470" t="s">
        <v>3159</v>
      </c>
      <c r="C1470" t="s">
        <v>3159</v>
      </c>
    </row>
    <row r="1471" spans="1:3" ht="12.75">
      <c r="A1471" t="s">
        <v>3204</v>
      </c>
      <c r="B1471" t="s">
        <v>3203</v>
      </c>
      <c r="C1471" t="s">
        <v>3203</v>
      </c>
    </row>
    <row r="1472" spans="1:3" ht="12.75">
      <c r="A1472" t="s">
        <v>3164</v>
      </c>
      <c r="B1472" t="s">
        <v>3163</v>
      </c>
      <c r="C1472" t="s">
        <v>3163</v>
      </c>
    </row>
    <row r="1473" spans="1:3" ht="12.75">
      <c r="A1473" t="s">
        <v>3188</v>
      </c>
      <c r="B1473" t="s">
        <v>3187</v>
      </c>
      <c r="C1473" t="s">
        <v>3187</v>
      </c>
    </row>
    <row r="1474" spans="1:3" ht="12.75">
      <c r="A1474" t="s">
        <v>3166</v>
      </c>
      <c r="B1474" t="s">
        <v>3165</v>
      </c>
      <c r="C1474" t="s">
        <v>3165</v>
      </c>
    </row>
    <row r="1475" spans="1:3" ht="12.75">
      <c r="A1475" t="s">
        <v>3184</v>
      </c>
      <c r="B1475" t="s">
        <v>3183</v>
      </c>
      <c r="C1475" t="s">
        <v>3183</v>
      </c>
    </row>
    <row r="1476" spans="1:3" ht="12.75">
      <c r="A1476" t="s">
        <v>3168</v>
      </c>
      <c r="B1476" t="s">
        <v>3167</v>
      </c>
      <c r="C1476" t="s">
        <v>3167</v>
      </c>
    </row>
    <row r="1477" spans="1:3" ht="12.75">
      <c r="A1477" t="s">
        <v>3172</v>
      </c>
      <c r="B1477" t="s">
        <v>3171</v>
      </c>
      <c r="C1477" t="s">
        <v>3171</v>
      </c>
    </row>
    <row r="1478" spans="1:3" ht="12.75">
      <c r="A1478" t="s">
        <v>3146</v>
      </c>
      <c r="B1478" t="s">
        <v>3145</v>
      </c>
      <c r="C1478" t="s">
        <v>3145</v>
      </c>
    </row>
    <row r="1479" spans="1:3" ht="12.75">
      <c r="A1479" t="s">
        <v>3284</v>
      </c>
      <c r="B1479" t="s">
        <v>3283</v>
      </c>
      <c r="C1479" t="s">
        <v>3283</v>
      </c>
    </row>
    <row r="1480" spans="1:3" ht="12.75">
      <c r="A1480" t="s">
        <v>1482</v>
      </c>
      <c r="B1480" t="s">
        <v>1481</v>
      </c>
      <c r="C1480" t="s">
        <v>1481</v>
      </c>
    </row>
    <row r="1481" spans="1:3" ht="12.75">
      <c r="A1481" t="s">
        <v>3292</v>
      </c>
      <c r="B1481" t="s">
        <v>3291</v>
      </c>
      <c r="C1481" t="s">
        <v>3291</v>
      </c>
    </row>
    <row r="1482" spans="1:3" ht="12.75">
      <c r="A1482" t="s">
        <v>1628</v>
      </c>
      <c r="B1482" t="s">
        <v>1627</v>
      </c>
      <c r="C1482" t="s">
        <v>1627</v>
      </c>
    </row>
    <row r="1483" spans="1:3" ht="12.75">
      <c r="A1483" t="s">
        <v>1638</v>
      </c>
      <c r="B1483" t="s">
        <v>1637</v>
      </c>
      <c r="C1483" t="s">
        <v>1637</v>
      </c>
    </row>
    <row r="1484" spans="1:3" ht="12.75">
      <c r="A1484" t="s">
        <v>1648</v>
      </c>
      <c r="B1484" t="s">
        <v>1647</v>
      </c>
      <c r="C1484" t="s">
        <v>1647</v>
      </c>
    </row>
    <row r="1485" spans="1:3" ht="12.75">
      <c r="A1485" t="s">
        <v>1510</v>
      </c>
      <c r="B1485" t="s">
        <v>1509</v>
      </c>
      <c r="C1485" t="s">
        <v>1509</v>
      </c>
    </row>
    <row r="1486" spans="1:3" ht="12.75">
      <c r="A1486" t="s">
        <v>1640</v>
      </c>
      <c r="B1486" t="s">
        <v>1639</v>
      </c>
      <c r="C1486" t="s">
        <v>1639</v>
      </c>
    </row>
    <row r="1487" spans="1:3" ht="12.75">
      <c r="A1487" t="s">
        <v>2309</v>
      </c>
      <c r="B1487" t="s">
        <v>2308</v>
      </c>
      <c r="C1487" t="s">
        <v>2308</v>
      </c>
    </row>
    <row r="1488" spans="1:3" ht="12.75">
      <c r="A1488" t="s">
        <v>2307</v>
      </c>
      <c r="B1488" t="s">
        <v>2306</v>
      </c>
      <c r="C1488" t="s">
        <v>2306</v>
      </c>
    </row>
    <row r="1489" spans="1:3" ht="12.75">
      <c r="A1489" t="s">
        <v>3324</v>
      </c>
      <c r="B1489" t="s">
        <v>3323</v>
      </c>
      <c r="C1489" t="s">
        <v>3323</v>
      </c>
    </row>
    <row r="1490" spans="1:3" ht="12.75">
      <c r="A1490" t="s">
        <v>2301</v>
      </c>
      <c r="B1490" t="s">
        <v>2300</v>
      </c>
      <c r="C1490" t="s">
        <v>2300</v>
      </c>
    </row>
    <row r="1491" spans="1:3" ht="12.75">
      <c r="A1491" t="s">
        <v>2313</v>
      </c>
      <c r="B1491" t="s">
        <v>2312</v>
      </c>
      <c r="C1491" t="s">
        <v>2312</v>
      </c>
    </row>
    <row r="1492" spans="1:3" ht="12.75">
      <c r="A1492" t="s">
        <v>2419</v>
      </c>
      <c r="B1492" t="s">
        <v>2418</v>
      </c>
      <c r="C1492" t="s">
        <v>2418</v>
      </c>
    </row>
    <row r="1493" spans="1:3" ht="12.75">
      <c r="A1493" t="s">
        <v>3150</v>
      </c>
      <c r="B1493" t="s">
        <v>3149</v>
      </c>
      <c r="C1493" t="s">
        <v>3149</v>
      </c>
    </row>
    <row r="1494" spans="1:3" ht="12.75">
      <c r="A1494" t="s">
        <v>3312</v>
      </c>
      <c r="B1494" t="s">
        <v>3311</v>
      </c>
      <c r="C1494" t="s">
        <v>3311</v>
      </c>
    </row>
    <row r="1495" spans="1:3" ht="12.75">
      <c r="A1495" t="s">
        <v>3306</v>
      </c>
      <c r="B1495" t="s">
        <v>3305</v>
      </c>
      <c r="C1495" t="s">
        <v>3305</v>
      </c>
    </row>
    <row r="1496" spans="1:3" ht="12.75">
      <c r="A1496" t="s">
        <v>3308</v>
      </c>
      <c r="B1496" t="s">
        <v>3307</v>
      </c>
      <c r="C1496" t="s">
        <v>3307</v>
      </c>
    </row>
    <row r="1497" spans="1:3" ht="12.75">
      <c r="A1497" t="s">
        <v>3310</v>
      </c>
      <c r="B1497" t="s">
        <v>3309</v>
      </c>
      <c r="C1497" t="s">
        <v>3309</v>
      </c>
    </row>
    <row r="1498" spans="1:3" ht="12.75">
      <c r="A1498" t="s">
        <v>3314</v>
      </c>
      <c r="B1498" t="s">
        <v>3313</v>
      </c>
      <c r="C1498" t="s">
        <v>3313</v>
      </c>
    </row>
    <row r="1499" spans="1:3" ht="12.75">
      <c r="A1499" t="s">
        <v>3228</v>
      </c>
      <c r="B1499" t="s">
        <v>3227</v>
      </c>
      <c r="C1499" t="s">
        <v>3227</v>
      </c>
    </row>
    <row r="1500" spans="1:3" ht="12.75">
      <c r="A1500" t="s">
        <v>2465</v>
      </c>
      <c r="B1500" t="s">
        <v>2464</v>
      </c>
      <c r="C1500" t="s">
        <v>2464</v>
      </c>
    </row>
    <row r="1501" spans="1:3" ht="12.75">
      <c r="A1501" t="s">
        <v>1857</v>
      </c>
      <c r="B1501" t="s">
        <v>1856</v>
      </c>
      <c r="C1501" t="s">
        <v>1856</v>
      </c>
    </row>
    <row r="1502" spans="1:3" ht="12.75">
      <c r="A1502" t="s">
        <v>1554</v>
      </c>
      <c r="B1502" t="s">
        <v>1553</v>
      </c>
      <c r="C1502" t="s">
        <v>1553</v>
      </c>
    </row>
    <row r="1503" spans="1:3" ht="12.75">
      <c r="A1503" t="s">
        <v>3326</v>
      </c>
      <c r="B1503" t="s">
        <v>3325</v>
      </c>
      <c r="C1503" t="s">
        <v>3325</v>
      </c>
    </row>
    <row r="1504" spans="1:3" ht="12.75">
      <c r="A1504" t="s">
        <v>3328</v>
      </c>
      <c r="B1504" t="s">
        <v>3327</v>
      </c>
      <c r="C1504" t="s">
        <v>3327</v>
      </c>
    </row>
    <row r="1505" spans="1:3" ht="12.75">
      <c r="A1505" t="s">
        <v>3346</v>
      </c>
      <c r="B1505" t="s">
        <v>3345</v>
      </c>
      <c r="C1505" t="s">
        <v>3345</v>
      </c>
    </row>
    <row r="1506" spans="1:3" ht="12.75">
      <c r="A1506" t="s">
        <v>3340</v>
      </c>
      <c r="B1506" t="s">
        <v>3339</v>
      </c>
      <c r="C1506" t="s">
        <v>3339</v>
      </c>
    </row>
    <row r="1507" spans="1:3" ht="12.75">
      <c r="A1507" t="s">
        <v>3334</v>
      </c>
      <c r="B1507" t="s">
        <v>3333</v>
      </c>
      <c r="C1507" t="s">
        <v>3333</v>
      </c>
    </row>
    <row r="1508" spans="1:3" ht="12.75">
      <c r="A1508" t="s">
        <v>3336</v>
      </c>
      <c r="B1508" t="s">
        <v>3335</v>
      </c>
      <c r="C1508" t="s">
        <v>3335</v>
      </c>
    </row>
    <row r="1509" spans="1:3" ht="12.75">
      <c r="A1509" t="s">
        <v>3338</v>
      </c>
      <c r="B1509" t="s">
        <v>3337</v>
      </c>
      <c r="C1509" t="s">
        <v>3337</v>
      </c>
    </row>
    <row r="1510" spans="1:3" ht="12.75">
      <c r="A1510" t="s">
        <v>3332</v>
      </c>
      <c r="B1510" t="s">
        <v>3331</v>
      </c>
      <c r="C1510" t="s">
        <v>3331</v>
      </c>
    </row>
    <row r="1511" spans="1:3" ht="12.75">
      <c r="A1511" t="s">
        <v>3330</v>
      </c>
      <c r="B1511" t="s">
        <v>3329</v>
      </c>
      <c r="C1511" t="s">
        <v>3329</v>
      </c>
    </row>
    <row r="1512" spans="1:3" ht="12.75">
      <c r="A1512" t="s">
        <v>3344</v>
      </c>
      <c r="B1512" t="s">
        <v>3343</v>
      </c>
      <c r="C1512" t="s">
        <v>3343</v>
      </c>
    </row>
    <row r="1513" spans="1:3" ht="12.75">
      <c r="A1513" t="s">
        <v>3348</v>
      </c>
      <c r="B1513" t="s">
        <v>3347</v>
      </c>
      <c r="C1513" t="s">
        <v>3347</v>
      </c>
    </row>
    <row r="1514" spans="1:3" ht="12.75">
      <c r="A1514" t="s">
        <v>3342</v>
      </c>
      <c r="B1514" t="s">
        <v>3341</v>
      </c>
      <c r="C1514" t="s">
        <v>3341</v>
      </c>
    </row>
    <row r="1515" spans="1:3" ht="12.75">
      <c r="A1515" t="s">
        <v>1534</v>
      </c>
      <c r="B1515" t="s">
        <v>1533</v>
      </c>
      <c r="C1515" t="s">
        <v>1533</v>
      </c>
    </row>
    <row r="1516" spans="1:3" ht="12.75">
      <c r="A1516" t="s">
        <v>1536</v>
      </c>
      <c r="B1516" t="s">
        <v>1535</v>
      </c>
      <c r="C1516" t="s">
        <v>1535</v>
      </c>
    </row>
    <row r="1517" spans="1:3" ht="12.75">
      <c r="A1517" t="s">
        <v>1538</v>
      </c>
      <c r="B1517" t="s">
        <v>1537</v>
      </c>
      <c r="C1517" t="s">
        <v>1537</v>
      </c>
    </row>
    <row r="1518" spans="1:3" ht="12.75">
      <c r="A1518" t="s">
        <v>1530</v>
      </c>
      <c r="B1518" t="s">
        <v>1529</v>
      </c>
      <c r="C1518" t="s">
        <v>1529</v>
      </c>
    </row>
    <row r="1519" spans="1:3" ht="12.75">
      <c r="A1519" t="s">
        <v>3354</v>
      </c>
      <c r="B1519" t="s">
        <v>3353</v>
      </c>
      <c r="C1519" t="s">
        <v>3353</v>
      </c>
    </row>
    <row r="1520" spans="1:3" ht="12.75">
      <c r="A1520" t="s">
        <v>1983</v>
      </c>
      <c r="B1520" t="s">
        <v>1982</v>
      </c>
      <c r="C1520" t="s">
        <v>1982</v>
      </c>
    </row>
    <row r="1521" spans="1:3" ht="12.75">
      <c r="A1521" t="s">
        <v>3370</v>
      </c>
      <c r="B1521" t="s">
        <v>3369</v>
      </c>
      <c r="C1521" t="s">
        <v>3369</v>
      </c>
    </row>
    <row r="1522" spans="1:3" ht="12.75">
      <c r="A1522" t="s">
        <v>3358</v>
      </c>
      <c r="B1522" t="s">
        <v>3357</v>
      </c>
      <c r="C1522" t="s">
        <v>3357</v>
      </c>
    </row>
    <row r="1523" spans="1:3" ht="12.75">
      <c r="A1523" t="s">
        <v>3420</v>
      </c>
      <c r="B1523" t="s">
        <v>3419</v>
      </c>
      <c r="C1523" t="s">
        <v>3419</v>
      </c>
    </row>
    <row r="1524" spans="1:3" ht="12.75">
      <c r="A1524" t="s">
        <v>3378</v>
      </c>
      <c r="B1524" t="s">
        <v>3377</v>
      </c>
      <c r="C1524" t="s">
        <v>3377</v>
      </c>
    </row>
    <row r="1525" spans="1:3" ht="12.75">
      <c r="A1525" t="s">
        <v>3382</v>
      </c>
      <c r="B1525" t="s">
        <v>3381</v>
      </c>
      <c r="C1525" t="s">
        <v>3381</v>
      </c>
    </row>
    <row r="1526" spans="1:3" ht="12.75">
      <c r="A1526" t="s">
        <v>3386</v>
      </c>
      <c r="B1526" t="s">
        <v>3385</v>
      </c>
      <c r="C1526" t="s">
        <v>3385</v>
      </c>
    </row>
    <row r="1527" spans="1:3" ht="12.75">
      <c r="A1527" t="s">
        <v>3390</v>
      </c>
      <c r="B1527" t="s">
        <v>3389</v>
      </c>
      <c r="C1527" t="s">
        <v>3389</v>
      </c>
    </row>
    <row r="1528" spans="1:3" ht="12.75">
      <c r="A1528" t="s">
        <v>3364</v>
      </c>
      <c r="B1528" t="s">
        <v>3363</v>
      </c>
      <c r="C1528" t="s">
        <v>3363</v>
      </c>
    </row>
    <row r="1529" spans="1:3" ht="12.75">
      <c r="A1529" t="s">
        <v>1923</v>
      </c>
      <c r="B1529" t="s">
        <v>1922</v>
      </c>
      <c r="C1529" t="s">
        <v>1922</v>
      </c>
    </row>
    <row r="1530" spans="1:3" ht="12.75">
      <c r="A1530" t="s">
        <v>1711</v>
      </c>
      <c r="B1530" t="s">
        <v>1710</v>
      </c>
      <c r="C1530" t="s">
        <v>1710</v>
      </c>
    </row>
    <row r="1531" spans="1:3" ht="12.75">
      <c r="A1531" t="s">
        <v>3392</v>
      </c>
      <c r="B1531" t="s">
        <v>3391</v>
      </c>
      <c r="C1531" t="s">
        <v>3391</v>
      </c>
    </row>
    <row r="1532" spans="1:3" ht="12.75">
      <c r="A1532" t="s">
        <v>1953</v>
      </c>
      <c r="B1532" t="s">
        <v>1952</v>
      </c>
      <c r="C1532" t="s">
        <v>1952</v>
      </c>
    </row>
    <row r="1533" spans="1:3" ht="12.75">
      <c r="A1533" t="s">
        <v>3394</v>
      </c>
      <c r="B1533" t="s">
        <v>3393</v>
      </c>
      <c r="C1533" t="s">
        <v>3393</v>
      </c>
    </row>
    <row r="1534" spans="1:3" ht="12.75">
      <c r="A1534" t="s">
        <v>3396</v>
      </c>
      <c r="B1534" t="s">
        <v>3395</v>
      </c>
      <c r="C1534" t="s">
        <v>3395</v>
      </c>
    </row>
    <row r="1535" spans="1:3" ht="12.75">
      <c r="A1535" t="s">
        <v>3356</v>
      </c>
      <c r="B1535" t="s">
        <v>3355</v>
      </c>
      <c r="C1535" t="s">
        <v>3355</v>
      </c>
    </row>
    <row r="1536" spans="1:3" ht="12.75">
      <c r="A1536" t="s">
        <v>3406</v>
      </c>
      <c r="B1536" t="s">
        <v>3405</v>
      </c>
      <c r="C1536" t="s">
        <v>3405</v>
      </c>
    </row>
    <row r="1537" spans="1:3" ht="12.75">
      <c r="A1537" t="s">
        <v>3410</v>
      </c>
      <c r="B1537" t="s">
        <v>3409</v>
      </c>
      <c r="C1537" t="s">
        <v>3409</v>
      </c>
    </row>
    <row r="1538" spans="1:3" ht="12.75">
      <c r="A1538" t="s">
        <v>3412</v>
      </c>
      <c r="B1538" t="s">
        <v>3411</v>
      </c>
      <c r="C1538" t="s">
        <v>3411</v>
      </c>
    </row>
    <row r="1539" spans="1:3" ht="12.75">
      <c r="A1539" t="s">
        <v>3414</v>
      </c>
      <c r="B1539" t="s">
        <v>3413</v>
      </c>
      <c r="C1539" t="s">
        <v>3413</v>
      </c>
    </row>
    <row r="1540" spans="1:3" ht="12.75">
      <c r="A1540" t="s">
        <v>1709</v>
      </c>
      <c r="B1540" t="s">
        <v>1708</v>
      </c>
      <c r="C1540" t="s">
        <v>1708</v>
      </c>
    </row>
    <row r="1541" spans="1:3" ht="12.75">
      <c r="A1541" t="s">
        <v>3416</v>
      </c>
      <c r="B1541" t="s">
        <v>3415</v>
      </c>
      <c r="C1541" t="s">
        <v>3415</v>
      </c>
    </row>
    <row r="1542" spans="1:3" ht="12.75">
      <c r="A1542" t="s">
        <v>1961</v>
      </c>
      <c r="B1542" t="s">
        <v>1960</v>
      </c>
      <c r="C1542" t="s">
        <v>1960</v>
      </c>
    </row>
    <row r="1543" spans="1:3" ht="12.75">
      <c r="A1543" t="s">
        <v>3424</v>
      </c>
      <c r="B1543" t="s">
        <v>3423</v>
      </c>
      <c r="C1543" t="s">
        <v>3423</v>
      </c>
    </row>
    <row r="1544" spans="1:3" ht="12.75">
      <c r="A1544" t="s">
        <v>3426</v>
      </c>
      <c r="B1544" t="s">
        <v>3425</v>
      </c>
      <c r="C1544" t="s">
        <v>3425</v>
      </c>
    </row>
    <row r="1545" spans="1:3" ht="12.75">
      <c r="A1545" t="s">
        <v>2289</v>
      </c>
      <c r="B1545" t="s">
        <v>2288</v>
      </c>
      <c r="C1545" t="s">
        <v>2288</v>
      </c>
    </row>
    <row r="1546" spans="1:3" ht="12.75">
      <c r="A1546" t="s">
        <v>1935</v>
      </c>
      <c r="B1546" t="s">
        <v>1934</v>
      </c>
      <c r="C1546" t="s">
        <v>1934</v>
      </c>
    </row>
    <row r="1547" spans="1:3" ht="12.75">
      <c r="A1547" t="s">
        <v>3402</v>
      </c>
      <c r="B1547" t="s">
        <v>3401</v>
      </c>
      <c r="C1547" t="s">
        <v>3401</v>
      </c>
    </row>
    <row r="1548" spans="1:3" ht="12.75">
      <c r="A1548" t="s">
        <v>3428</v>
      </c>
      <c r="B1548" t="s">
        <v>3427</v>
      </c>
      <c r="C1548" t="s">
        <v>3427</v>
      </c>
    </row>
    <row r="1549" spans="1:3" ht="12.75">
      <c r="A1549" t="s">
        <v>2255</v>
      </c>
      <c r="B1549" t="s">
        <v>2254</v>
      </c>
      <c r="C1549" t="s">
        <v>2254</v>
      </c>
    </row>
    <row r="1550" spans="1:3" ht="12.75">
      <c r="A1550" t="s">
        <v>1941</v>
      </c>
      <c r="B1550" t="s">
        <v>1940</v>
      </c>
      <c r="C1550" t="s">
        <v>1940</v>
      </c>
    </row>
    <row r="1551" spans="1:3" ht="12.75">
      <c r="A1551" t="s">
        <v>3372</v>
      </c>
      <c r="B1551" t="s">
        <v>3371</v>
      </c>
      <c r="C1551" t="s">
        <v>3371</v>
      </c>
    </row>
    <row r="1552" spans="1:3" ht="12.75">
      <c r="A1552" t="s">
        <v>2245</v>
      </c>
      <c r="B1552" t="s">
        <v>2244</v>
      </c>
      <c r="C1552" t="s">
        <v>2244</v>
      </c>
    </row>
    <row r="1553" spans="1:3" ht="12.75">
      <c r="A1553" t="s">
        <v>3400</v>
      </c>
      <c r="B1553" t="s">
        <v>3399</v>
      </c>
      <c r="C1553" t="s">
        <v>3399</v>
      </c>
    </row>
    <row r="1554" spans="1:3" ht="12.75">
      <c r="A1554" t="s">
        <v>1927</v>
      </c>
      <c r="B1554" t="s">
        <v>1926</v>
      </c>
      <c r="C1554" t="s">
        <v>1926</v>
      </c>
    </row>
    <row r="1555" spans="1:3" ht="12.75">
      <c r="A1555" t="s">
        <v>3368</v>
      </c>
      <c r="B1555" t="s">
        <v>3367</v>
      </c>
      <c r="C1555" t="s">
        <v>3367</v>
      </c>
    </row>
    <row r="1556" spans="1:3" ht="12.75">
      <c r="A1556" t="s">
        <v>1921</v>
      </c>
      <c r="B1556" t="s">
        <v>1920</v>
      </c>
      <c r="C1556" t="s">
        <v>1920</v>
      </c>
    </row>
    <row r="1557" spans="1:3" ht="12.75">
      <c r="A1557" t="s">
        <v>1957</v>
      </c>
      <c r="B1557" t="s">
        <v>1956</v>
      </c>
      <c r="C1557" t="s">
        <v>1956</v>
      </c>
    </row>
    <row r="1558" spans="1:3" ht="12.75">
      <c r="A1558" t="s">
        <v>1929</v>
      </c>
      <c r="B1558" t="s">
        <v>1928</v>
      </c>
      <c r="C1558" t="s">
        <v>1928</v>
      </c>
    </row>
    <row r="1559" spans="1:3" ht="12.75">
      <c r="A1559" t="s">
        <v>1933</v>
      </c>
      <c r="B1559" t="s">
        <v>1932</v>
      </c>
      <c r="C1559" t="s">
        <v>1932</v>
      </c>
    </row>
    <row r="1560" spans="1:3" ht="12.75">
      <c r="A1560" t="s">
        <v>1943</v>
      </c>
      <c r="B1560" t="s">
        <v>1942</v>
      </c>
      <c r="C1560" t="s">
        <v>1942</v>
      </c>
    </row>
    <row r="1561" spans="1:3" ht="12.75">
      <c r="A1561" t="s">
        <v>3061</v>
      </c>
      <c r="B1561" t="s">
        <v>3060</v>
      </c>
      <c r="C1561" t="s">
        <v>3060</v>
      </c>
    </row>
    <row r="1562" spans="1:3" ht="12.75">
      <c r="A1562" t="s">
        <v>1945</v>
      </c>
      <c r="B1562" t="s">
        <v>1944</v>
      </c>
      <c r="C1562" t="s">
        <v>1944</v>
      </c>
    </row>
    <row r="1563" spans="1:3" ht="12.75">
      <c r="A1563" t="s">
        <v>1979</v>
      </c>
      <c r="B1563" t="s">
        <v>1978</v>
      </c>
      <c r="C1563" t="s">
        <v>1978</v>
      </c>
    </row>
    <row r="1564" spans="1:3" ht="12.75">
      <c r="A1564" t="s">
        <v>1981</v>
      </c>
      <c r="B1564" t="s">
        <v>1980</v>
      </c>
      <c r="C1564" t="s">
        <v>1980</v>
      </c>
    </row>
    <row r="1565" spans="1:3" ht="12.75">
      <c r="A1565" t="s">
        <v>2257</v>
      </c>
      <c r="B1565" t="s">
        <v>2256</v>
      </c>
      <c r="C1565" t="s">
        <v>2256</v>
      </c>
    </row>
    <row r="1566" spans="1:3" ht="12.75">
      <c r="A1566" t="s">
        <v>2291</v>
      </c>
      <c r="B1566" t="s">
        <v>2290</v>
      </c>
      <c r="C1566" t="s">
        <v>2290</v>
      </c>
    </row>
    <row r="1567" spans="1:3" ht="12.75">
      <c r="A1567" t="s">
        <v>2285</v>
      </c>
      <c r="B1567" t="s">
        <v>2284</v>
      </c>
      <c r="C1567" t="s">
        <v>2284</v>
      </c>
    </row>
    <row r="1568" spans="1:3" ht="12.75">
      <c r="A1568" t="s">
        <v>3059</v>
      </c>
      <c r="B1568" t="s">
        <v>3058</v>
      </c>
      <c r="C1568" t="s">
        <v>3058</v>
      </c>
    </row>
    <row r="1569" spans="1:3" ht="12.75">
      <c r="A1569" t="s">
        <v>1937</v>
      </c>
      <c r="B1569" t="s">
        <v>1936</v>
      </c>
      <c r="C1569" t="s">
        <v>1936</v>
      </c>
    </row>
    <row r="1570" spans="1:3" ht="12.75">
      <c r="A1570" t="s">
        <v>1939</v>
      </c>
      <c r="B1570" t="s">
        <v>1938</v>
      </c>
      <c r="C1570" t="s">
        <v>1938</v>
      </c>
    </row>
    <row r="1571" spans="1:3" ht="12.75">
      <c r="A1571" t="s">
        <v>3408</v>
      </c>
      <c r="B1571" t="s">
        <v>3407</v>
      </c>
      <c r="C1571" t="s">
        <v>3407</v>
      </c>
    </row>
    <row r="1572" spans="1:3" ht="12.75">
      <c r="A1572" t="s">
        <v>1947</v>
      </c>
      <c r="B1572" t="s">
        <v>1946</v>
      </c>
      <c r="C1572" t="s">
        <v>1946</v>
      </c>
    </row>
    <row r="1573" spans="1:3" ht="12.75">
      <c r="A1573" t="s">
        <v>1949</v>
      </c>
      <c r="B1573" t="s">
        <v>1948</v>
      </c>
      <c r="C1573" t="s">
        <v>1948</v>
      </c>
    </row>
    <row r="1574" spans="1:3" ht="12.75">
      <c r="A1574" t="s">
        <v>1951</v>
      </c>
      <c r="B1574" t="s">
        <v>1950</v>
      </c>
      <c r="C1574" t="s">
        <v>1950</v>
      </c>
    </row>
    <row r="1575" spans="1:3" ht="12.75">
      <c r="A1575" t="s">
        <v>1955</v>
      </c>
      <c r="B1575" t="s">
        <v>1954</v>
      </c>
      <c r="C1575" t="s">
        <v>1954</v>
      </c>
    </row>
    <row r="1576" spans="1:3" ht="12.75">
      <c r="A1576" t="s">
        <v>3384</v>
      </c>
      <c r="B1576" t="s">
        <v>3383</v>
      </c>
      <c r="C1576" t="s">
        <v>3383</v>
      </c>
    </row>
    <row r="1577" spans="1:3" ht="12.75">
      <c r="A1577" t="s">
        <v>2281</v>
      </c>
      <c r="B1577" t="s">
        <v>2280</v>
      </c>
      <c r="C1577" t="s">
        <v>2280</v>
      </c>
    </row>
    <row r="1578" spans="1:3" ht="12.75">
      <c r="A1578" t="s">
        <v>2279</v>
      </c>
      <c r="B1578" t="s">
        <v>2278</v>
      </c>
      <c r="C1578" t="s">
        <v>2278</v>
      </c>
    </row>
    <row r="1579" spans="1:3" ht="12.75">
      <c r="A1579" t="s">
        <v>2265</v>
      </c>
      <c r="B1579" t="s">
        <v>2264</v>
      </c>
      <c r="C1579" t="s">
        <v>2264</v>
      </c>
    </row>
    <row r="1580" spans="1:3" ht="12.75">
      <c r="A1580" t="s">
        <v>1931</v>
      </c>
      <c r="B1580" t="s">
        <v>1930</v>
      </c>
      <c r="C1580" t="s">
        <v>1930</v>
      </c>
    </row>
    <row r="1581" spans="1:3" ht="12.75">
      <c r="A1581" t="s">
        <v>2253</v>
      </c>
      <c r="B1581" t="s">
        <v>2252</v>
      </c>
      <c r="C1581" t="s">
        <v>2252</v>
      </c>
    </row>
    <row r="1582" spans="1:3" ht="12.75">
      <c r="A1582" t="s">
        <v>1965</v>
      </c>
      <c r="B1582" t="s">
        <v>1964</v>
      </c>
      <c r="C1582" t="s">
        <v>1964</v>
      </c>
    </row>
    <row r="1583" spans="1:3" ht="12.75">
      <c r="A1583" t="s">
        <v>3404</v>
      </c>
      <c r="B1583" t="s">
        <v>3403</v>
      </c>
      <c r="C1583" t="s">
        <v>3403</v>
      </c>
    </row>
    <row r="1584" spans="1:3" ht="12.75">
      <c r="A1584" t="s">
        <v>1971</v>
      </c>
      <c r="B1584" t="s">
        <v>1970</v>
      </c>
      <c r="C1584" t="s">
        <v>1970</v>
      </c>
    </row>
    <row r="1585" spans="1:3" ht="12.75">
      <c r="A1585" t="s">
        <v>1967</v>
      </c>
      <c r="B1585" t="s">
        <v>1966</v>
      </c>
      <c r="C1585" t="s">
        <v>1966</v>
      </c>
    </row>
    <row r="1586" spans="1:3" ht="12.75">
      <c r="A1586" t="s">
        <v>1969</v>
      </c>
      <c r="B1586" t="s">
        <v>1968</v>
      </c>
      <c r="C1586" t="s">
        <v>1968</v>
      </c>
    </row>
    <row r="1587" spans="1:3" ht="12.75">
      <c r="A1587" t="s">
        <v>2259</v>
      </c>
      <c r="B1587" t="s">
        <v>2258</v>
      </c>
      <c r="C1587" t="s">
        <v>2258</v>
      </c>
    </row>
    <row r="1588" spans="1:3" ht="12.75">
      <c r="A1588" t="s">
        <v>2263</v>
      </c>
      <c r="B1588" t="s">
        <v>2262</v>
      </c>
      <c r="C1588" t="s">
        <v>2262</v>
      </c>
    </row>
    <row r="1589" spans="1:3" ht="12.75">
      <c r="A1589" t="s">
        <v>3398</v>
      </c>
      <c r="B1589" t="s">
        <v>3397</v>
      </c>
      <c r="C1589" t="s">
        <v>3397</v>
      </c>
    </row>
    <row r="1590" spans="1:3" ht="12.75">
      <c r="A1590" t="s">
        <v>2251</v>
      </c>
      <c r="B1590" t="s">
        <v>2250</v>
      </c>
      <c r="C1590" t="s">
        <v>2250</v>
      </c>
    </row>
    <row r="1591" spans="1:3" ht="12.75">
      <c r="A1591" t="s">
        <v>2287</v>
      </c>
      <c r="B1591" t="s">
        <v>2286</v>
      </c>
      <c r="C1591" t="s">
        <v>2286</v>
      </c>
    </row>
    <row r="1592" spans="1:3" ht="12.75">
      <c r="A1592" t="s">
        <v>1973</v>
      </c>
      <c r="B1592" t="s">
        <v>1972</v>
      </c>
      <c r="C1592" t="s">
        <v>1972</v>
      </c>
    </row>
    <row r="1593" spans="1:3" ht="12.75">
      <c r="A1593" t="s">
        <v>1959</v>
      </c>
      <c r="B1593" t="s">
        <v>1958</v>
      </c>
      <c r="C1593" t="s">
        <v>1958</v>
      </c>
    </row>
    <row r="1594" spans="1:3" ht="12.75">
      <c r="A1594" t="s">
        <v>1975</v>
      </c>
      <c r="B1594" t="s">
        <v>1974</v>
      </c>
      <c r="C1594" t="s">
        <v>1974</v>
      </c>
    </row>
    <row r="1595" spans="1:3" ht="12.75">
      <c r="A1595" t="s">
        <v>3388</v>
      </c>
      <c r="B1595" t="s">
        <v>3387</v>
      </c>
      <c r="C1595" t="s">
        <v>3387</v>
      </c>
    </row>
    <row r="1596" spans="1:3" ht="12.75">
      <c r="A1596" t="s">
        <v>3352</v>
      </c>
      <c r="B1596" t="s">
        <v>3351</v>
      </c>
      <c r="C1596" t="s">
        <v>3351</v>
      </c>
    </row>
    <row r="1597" spans="1:3" ht="12.75">
      <c r="A1597" t="s">
        <v>3380</v>
      </c>
      <c r="B1597" t="s">
        <v>3379</v>
      </c>
      <c r="C1597" t="s">
        <v>3379</v>
      </c>
    </row>
    <row r="1598" spans="1:3" ht="12.75">
      <c r="A1598" t="s">
        <v>1985</v>
      </c>
      <c r="B1598" t="s">
        <v>1984</v>
      </c>
      <c r="C1598" t="s">
        <v>1984</v>
      </c>
    </row>
    <row r="1599" spans="1:3" ht="12.75">
      <c r="A1599" t="s">
        <v>1987</v>
      </c>
      <c r="B1599" t="s">
        <v>1986</v>
      </c>
      <c r="C1599" t="s">
        <v>1986</v>
      </c>
    </row>
    <row r="1600" spans="1:3" ht="12.75">
      <c r="A1600" t="s">
        <v>1707</v>
      </c>
      <c r="B1600" t="s">
        <v>1988</v>
      </c>
      <c r="C1600" t="s">
        <v>1988</v>
      </c>
    </row>
    <row r="1601" spans="1:3" ht="12.75">
      <c r="A1601" t="s">
        <v>3362</v>
      </c>
      <c r="B1601" t="s">
        <v>3361</v>
      </c>
      <c r="C1601" t="s">
        <v>3361</v>
      </c>
    </row>
    <row r="1602" spans="1:3" ht="12.75">
      <c r="A1602" t="s">
        <v>3374</v>
      </c>
      <c r="B1602" t="s">
        <v>3373</v>
      </c>
      <c r="C1602" t="s">
        <v>3373</v>
      </c>
    </row>
    <row r="1603" spans="1:3" ht="12.75">
      <c r="A1603" t="s">
        <v>3376</v>
      </c>
      <c r="B1603" t="s">
        <v>3375</v>
      </c>
      <c r="C1603" t="s">
        <v>3375</v>
      </c>
    </row>
    <row r="1604" spans="1:3" ht="12.75">
      <c r="A1604" t="s">
        <v>2267</v>
      </c>
      <c r="B1604" t="s">
        <v>2266</v>
      </c>
      <c r="C1604" t="s">
        <v>2266</v>
      </c>
    </row>
    <row r="1605" spans="1:3" ht="12.75">
      <c r="A1605" t="s">
        <v>2269</v>
      </c>
      <c r="B1605" t="s">
        <v>2268</v>
      </c>
      <c r="C1605" t="s">
        <v>2268</v>
      </c>
    </row>
    <row r="1606" spans="1:3" ht="12.75">
      <c r="A1606" t="s">
        <v>1925</v>
      </c>
      <c r="B1606" t="s">
        <v>1924</v>
      </c>
      <c r="C1606" t="s">
        <v>1924</v>
      </c>
    </row>
    <row r="1607" spans="1:3" ht="12.75">
      <c r="A1607" t="s">
        <v>2247</v>
      </c>
      <c r="B1607" t="s">
        <v>2246</v>
      </c>
      <c r="C1607" t="s">
        <v>2246</v>
      </c>
    </row>
    <row r="1608" spans="1:3" ht="12.75">
      <c r="A1608" t="s">
        <v>2261</v>
      </c>
      <c r="B1608" t="s">
        <v>2260</v>
      </c>
      <c r="C1608" t="s">
        <v>2260</v>
      </c>
    </row>
    <row r="1609" spans="1:3" ht="12.75">
      <c r="A1609" t="s">
        <v>3366</v>
      </c>
      <c r="B1609" t="s">
        <v>3365</v>
      </c>
      <c r="C1609" t="s">
        <v>3365</v>
      </c>
    </row>
    <row r="1610" spans="1:3" ht="12.75">
      <c r="A1610" t="s">
        <v>3418</v>
      </c>
      <c r="B1610" t="s">
        <v>3417</v>
      </c>
      <c r="C1610" t="s">
        <v>3417</v>
      </c>
    </row>
    <row r="1611" spans="1:3" ht="12.75">
      <c r="A1611" t="s">
        <v>3422</v>
      </c>
      <c r="B1611" t="s">
        <v>3421</v>
      </c>
      <c r="C1611" t="s">
        <v>3421</v>
      </c>
    </row>
    <row r="1612" spans="1:3" ht="12.75">
      <c r="A1612" t="s">
        <v>3360</v>
      </c>
      <c r="B1612" t="s">
        <v>3359</v>
      </c>
      <c r="C1612" t="s">
        <v>3359</v>
      </c>
    </row>
    <row r="1613" spans="1:3" ht="12.75">
      <c r="A1613" t="s">
        <v>2271</v>
      </c>
      <c r="B1613" t="s">
        <v>2270</v>
      </c>
      <c r="C1613" t="s">
        <v>2270</v>
      </c>
    </row>
    <row r="1614" spans="1:3" ht="12.75">
      <c r="A1614" t="s">
        <v>1963</v>
      </c>
      <c r="B1614" t="s">
        <v>1962</v>
      </c>
      <c r="C1614" t="s">
        <v>1962</v>
      </c>
    </row>
    <row r="1615" spans="1:3" ht="12.75">
      <c r="A1615" t="s">
        <v>2275</v>
      </c>
      <c r="B1615" t="s">
        <v>2274</v>
      </c>
      <c r="C1615" t="s">
        <v>2274</v>
      </c>
    </row>
    <row r="1616" spans="1:3" ht="12.75">
      <c r="A1616" t="s">
        <v>2273</v>
      </c>
      <c r="B1616" t="s">
        <v>2272</v>
      </c>
      <c r="C1616" t="s">
        <v>2272</v>
      </c>
    </row>
    <row r="1617" spans="1:3" ht="12.75">
      <c r="A1617" t="s">
        <v>2277</v>
      </c>
      <c r="B1617" t="s">
        <v>2276</v>
      </c>
      <c r="C1617" t="s">
        <v>2276</v>
      </c>
    </row>
    <row r="1618" spans="1:3" ht="12.75">
      <c r="A1618" t="s">
        <v>2283</v>
      </c>
      <c r="B1618" t="s">
        <v>2282</v>
      </c>
      <c r="C1618" t="s">
        <v>2282</v>
      </c>
    </row>
    <row r="1619" spans="1:3" ht="12.75">
      <c r="A1619" t="s">
        <v>1977</v>
      </c>
      <c r="B1619" t="s">
        <v>1976</v>
      </c>
      <c r="C1619" t="s">
        <v>1976</v>
      </c>
    </row>
    <row r="1620" spans="1:3" ht="12.75">
      <c r="A1620" t="s">
        <v>2249</v>
      </c>
      <c r="B1620" t="s">
        <v>2248</v>
      </c>
      <c r="C1620" t="s">
        <v>2248</v>
      </c>
    </row>
    <row r="1621" spans="1:3" ht="12.75">
      <c r="A1621" t="s">
        <v>2241</v>
      </c>
      <c r="B1621" t="s">
        <v>2240</v>
      </c>
      <c r="C1621" t="s">
        <v>2240</v>
      </c>
    </row>
    <row r="1622" spans="1:3" ht="12.75">
      <c r="A1622" t="s">
        <v>2243</v>
      </c>
      <c r="B1622" t="s">
        <v>2242</v>
      </c>
      <c r="C1622" t="s">
        <v>2242</v>
      </c>
    </row>
    <row r="1623" spans="1:3" ht="12.75">
      <c r="A1623" t="s">
        <v>3216</v>
      </c>
      <c r="B1623" t="s">
        <v>3215</v>
      </c>
      <c r="C1623" t="s">
        <v>3215</v>
      </c>
    </row>
    <row r="1624" spans="1:3" ht="12.75">
      <c r="A1624" t="s">
        <v>2466</v>
      </c>
      <c r="B1624" t="s">
        <v>1862</v>
      </c>
      <c r="C1624" t="s">
        <v>1862</v>
      </c>
    </row>
    <row r="1625" spans="1:3" ht="12.75">
      <c r="A1625" t="s">
        <v>2486</v>
      </c>
      <c r="B1625" t="s">
        <v>2485</v>
      </c>
      <c r="C1625" t="s">
        <v>2485</v>
      </c>
    </row>
    <row r="1626" spans="1:3" ht="12.75">
      <c r="A1626" t="s">
        <v>1506</v>
      </c>
      <c r="B1626" t="s">
        <v>1505</v>
      </c>
      <c r="C1626" t="s">
        <v>1505</v>
      </c>
    </row>
    <row r="1627" spans="1:3" ht="12.75">
      <c r="A1627" t="s">
        <v>1508</v>
      </c>
      <c r="B1627" t="s">
        <v>1507</v>
      </c>
      <c r="C1627" t="s">
        <v>1507</v>
      </c>
    </row>
    <row r="1628" spans="1:3" ht="12.75">
      <c r="A1628" t="s">
        <v>2371</v>
      </c>
      <c r="B1628" t="s">
        <v>2370</v>
      </c>
      <c r="C1628" t="s">
        <v>2370</v>
      </c>
    </row>
    <row r="1629" spans="1:3" ht="12.75">
      <c r="A1629" t="s">
        <v>2375</v>
      </c>
      <c r="B1629" t="s">
        <v>2374</v>
      </c>
      <c r="C1629" t="s">
        <v>2374</v>
      </c>
    </row>
    <row r="1630" spans="1:3" ht="12.75">
      <c r="A1630" t="s">
        <v>1566</v>
      </c>
      <c r="B1630" t="s">
        <v>1565</v>
      </c>
      <c r="C1630" t="s">
        <v>1565</v>
      </c>
    </row>
    <row r="1631" spans="1:3" ht="12.75">
      <c r="A1631" t="s">
        <v>2357</v>
      </c>
      <c r="B1631" t="s">
        <v>2356</v>
      </c>
      <c r="C1631" t="s">
        <v>2356</v>
      </c>
    </row>
    <row r="1632" spans="1:3" ht="12.75">
      <c r="A1632" t="s">
        <v>2365</v>
      </c>
      <c r="B1632" t="s">
        <v>2364</v>
      </c>
      <c r="C1632" t="s">
        <v>2364</v>
      </c>
    </row>
    <row r="1633" spans="1:3" ht="12.75">
      <c r="A1633" t="s">
        <v>2363</v>
      </c>
      <c r="B1633" t="s">
        <v>2362</v>
      </c>
      <c r="C1633" t="s">
        <v>2362</v>
      </c>
    </row>
    <row r="1634" spans="1:3" ht="12.75">
      <c r="A1634" t="s">
        <v>3240</v>
      </c>
      <c r="B1634" t="s">
        <v>3239</v>
      </c>
      <c r="C1634" t="s">
        <v>3239</v>
      </c>
    </row>
    <row r="1635" spans="1:3" ht="12.75">
      <c r="A1635" t="s">
        <v>3242</v>
      </c>
      <c r="B1635" t="s">
        <v>3241</v>
      </c>
      <c r="C1635" t="s">
        <v>3241</v>
      </c>
    </row>
    <row r="1636" spans="1:3" ht="12.75">
      <c r="A1636" t="s">
        <v>3244</v>
      </c>
      <c r="B1636" t="s">
        <v>3243</v>
      </c>
      <c r="C1636" t="s">
        <v>3243</v>
      </c>
    </row>
    <row r="1637" spans="1:3" ht="12.75">
      <c r="A1637" t="s">
        <v>3246</v>
      </c>
      <c r="B1637" t="s">
        <v>3245</v>
      </c>
      <c r="C1637" t="s">
        <v>3245</v>
      </c>
    </row>
    <row r="1638" spans="1:3" ht="12.75">
      <c r="A1638" t="s">
        <v>3248</v>
      </c>
      <c r="B1638" t="s">
        <v>3247</v>
      </c>
      <c r="C1638" t="s">
        <v>3247</v>
      </c>
    </row>
    <row r="1639" spans="1:3" ht="12.75">
      <c r="A1639" t="s">
        <v>3250</v>
      </c>
      <c r="B1639" t="s">
        <v>3249</v>
      </c>
      <c r="C1639" t="s">
        <v>3249</v>
      </c>
    </row>
    <row r="1640" spans="1:3" ht="12.75">
      <c r="A1640" t="s">
        <v>3252</v>
      </c>
      <c r="B1640" t="s">
        <v>3251</v>
      </c>
      <c r="C1640" t="s">
        <v>3251</v>
      </c>
    </row>
    <row r="1641" spans="1:3" ht="12.75">
      <c r="A1641" t="s">
        <v>3254</v>
      </c>
      <c r="B1641" t="s">
        <v>3253</v>
      </c>
      <c r="C1641" t="s">
        <v>3253</v>
      </c>
    </row>
    <row r="1642" spans="1:3" ht="12.75">
      <c r="A1642" t="s">
        <v>3256</v>
      </c>
      <c r="B1642" t="s">
        <v>3255</v>
      </c>
      <c r="C1642" t="s">
        <v>3255</v>
      </c>
    </row>
    <row r="1643" spans="1:3" ht="12.75">
      <c r="A1643" t="s">
        <v>3258</v>
      </c>
      <c r="B1643" t="s">
        <v>3257</v>
      </c>
      <c r="C1643" t="s">
        <v>3257</v>
      </c>
    </row>
    <row r="1644" spans="1:3" ht="12.75">
      <c r="A1644" t="s">
        <v>3260</v>
      </c>
      <c r="B1644" t="s">
        <v>3259</v>
      </c>
      <c r="C1644" t="s">
        <v>3259</v>
      </c>
    </row>
    <row r="1645" spans="1:3" ht="12.75">
      <c r="A1645" t="s">
        <v>3262</v>
      </c>
      <c r="B1645" t="s">
        <v>3261</v>
      </c>
      <c r="C1645" t="s">
        <v>3261</v>
      </c>
    </row>
    <row r="1646" spans="1:3" ht="12.75">
      <c r="A1646" t="s">
        <v>3264</v>
      </c>
      <c r="B1646" t="s">
        <v>3263</v>
      </c>
      <c r="C1646" t="s">
        <v>3263</v>
      </c>
    </row>
    <row r="1647" spans="1:3" ht="12.75">
      <c r="A1647" t="s">
        <v>3266</v>
      </c>
      <c r="B1647" t="s">
        <v>3265</v>
      </c>
      <c r="C1647" t="s">
        <v>3265</v>
      </c>
    </row>
    <row r="1648" spans="1:3" ht="12.75">
      <c r="A1648" t="s">
        <v>3268</v>
      </c>
      <c r="B1648" t="s">
        <v>3267</v>
      </c>
      <c r="C1648" t="s">
        <v>3267</v>
      </c>
    </row>
    <row r="1649" spans="1:3" ht="12.75">
      <c r="A1649" t="s">
        <v>3270</v>
      </c>
      <c r="B1649" t="s">
        <v>3269</v>
      </c>
      <c r="C1649" t="s">
        <v>3269</v>
      </c>
    </row>
    <row r="1650" spans="1:3" ht="12.75">
      <c r="A1650" t="s">
        <v>3272</v>
      </c>
      <c r="B1650" t="s">
        <v>3271</v>
      </c>
      <c r="C1650" t="s">
        <v>3271</v>
      </c>
    </row>
    <row r="1651" spans="1:3" ht="12.75">
      <c r="A1651" t="s">
        <v>3274</v>
      </c>
      <c r="B1651" t="s">
        <v>3273</v>
      </c>
      <c r="C1651" t="s">
        <v>3273</v>
      </c>
    </row>
    <row r="1652" spans="1:3" ht="12.75">
      <c r="A1652" t="s">
        <v>3276</v>
      </c>
      <c r="B1652" t="s">
        <v>3275</v>
      </c>
      <c r="C1652" t="s">
        <v>3275</v>
      </c>
    </row>
    <row r="1653" spans="1:3" ht="12.75">
      <c r="A1653" t="s">
        <v>3278</v>
      </c>
      <c r="B1653" t="s">
        <v>3277</v>
      </c>
      <c r="C1653" t="s">
        <v>3277</v>
      </c>
    </row>
    <row r="1654" spans="1:3" ht="12.75">
      <c r="A1654" t="s">
        <v>3280</v>
      </c>
      <c r="B1654" t="s">
        <v>3279</v>
      </c>
      <c r="C1654" t="s">
        <v>3279</v>
      </c>
    </row>
    <row r="1655" spans="1:3" ht="12.75">
      <c r="A1655" t="s">
        <v>2367</v>
      </c>
      <c r="B1655" t="s">
        <v>2366</v>
      </c>
      <c r="C1655" t="s">
        <v>2366</v>
      </c>
    </row>
    <row r="1656" spans="1:3" ht="12.75">
      <c r="A1656" t="s">
        <v>2369</v>
      </c>
      <c r="B1656" t="s">
        <v>2368</v>
      </c>
      <c r="C1656" t="s">
        <v>2368</v>
      </c>
    </row>
    <row r="1657" spans="1:3" ht="12.75">
      <c r="A1657" t="s">
        <v>2373</v>
      </c>
      <c r="B1657" t="s">
        <v>2372</v>
      </c>
      <c r="C1657" t="s">
        <v>2372</v>
      </c>
    </row>
    <row r="1658" spans="1:3" ht="12.75">
      <c r="A1658" t="s">
        <v>2355</v>
      </c>
      <c r="B1658" t="s">
        <v>2354</v>
      </c>
      <c r="C1658" t="s">
        <v>2354</v>
      </c>
    </row>
    <row r="1659" spans="1:3" ht="12.75">
      <c r="A1659" t="s">
        <v>2361</v>
      </c>
      <c r="B1659" t="s">
        <v>2360</v>
      </c>
      <c r="C1659" t="s">
        <v>2360</v>
      </c>
    </row>
    <row r="1660" spans="1:3" ht="12.75">
      <c r="A1660" t="s">
        <v>2359</v>
      </c>
      <c r="B1660" t="s">
        <v>2358</v>
      </c>
      <c r="C1660" t="s">
        <v>2358</v>
      </c>
    </row>
    <row r="1661" spans="1:3" ht="12.75">
      <c r="A1661" t="s">
        <v>1526</v>
      </c>
      <c r="B1661" t="s">
        <v>1525</v>
      </c>
      <c r="C1661" t="s">
        <v>1525</v>
      </c>
    </row>
    <row r="1662" spans="1:3" ht="12.75">
      <c r="A1662" t="s">
        <v>1562</v>
      </c>
      <c r="B1662" t="s">
        <v>1561</v>
      </c>
      <c r="C1662" t="s">
        <v>1561</v>
      </c>
    </row>
    <row r="1663" spans="1:3" ht="12.75">
      <c r="A1663" t="s">
        <v>3156</v>
      </c>
      <c r="B1663" t="s">
        <v>3155</v>
      </c>
      <c r="C1663" t="s">
        <v>3155</v>
      </c>
    </row>
    <row r="1664" spans="1:3" ht="12.75">
      <c r="A1664" t="s">
        <v>1564</v>
      </c>
      <c r="B1664" t="s">
        <v>1563</v>
      </c>
      <c r="C1664" t="s">
        <v>1563</v>
      </c>
    </row>
    <row r="1665" spans="1:3" ht="12.75">
      <c r="A1665" t="s">
        <v>2437</v>
      </c>
      <c r="B1665" t="s">
        <v>2436</v>
      </c>
      <c r="C1665" t="s">
        <v>2436</v>
      </c>
    </row>
    <row r="1666" spans="1:3" ht="12.75">
      <c r="A1666" t="s">
        <v>2431</v>
      </c>
      <c r="B1666" t="s">
        <v>2430</v>
      </c>
      <c r="C1666" t="s">
        <v>2430</v>
      </c>
    </row>
    <row r="1667" spans="1:3" ht="12.75">
      <c r="A1667" t="s">
        <v>2433</v>
      </c>
      <c r="B1667" t="s">
        <v>2432</v>
      </c>
      <c r="C1667" t="s">
        <v>2432</v>
      </c>
    </row>
    <row r="1668" spans="1:3" ht="12.75">
      <c r="A1668" t="s">
        <v>2435</v>
      </c>
      <c r="B1668" t="s">
        <v>2434</v>
      </c>
      <c r="C1668" t="s">
        <v>2434</v>
      </c>
    </row>
    <row r="1669" spans="1:3" ht="12.75">
      <c r="A1669" t="s">
        <v>2441</v>
      </c>
      <c r="B1669" t="s">
        <v>2440</v>
      </c>
      <c r="C1669" t="s">
        <v>2440</v>
      </c>
    </row>
    <row r="1670" spans="1:3" ht="12.75">
      <c r="A1670" t="s">
        <v>2443</v>
      </c>
      <c r="B1670" t="s">
        <v>2442</v>
      </c>
      <c r="C1670" t="s">
        <v>2442</v>
      </c>
    </row>
    <row r="1671" spans="1:3" ht="12.75">
      <c r="A1671" t="s">
        <v>2439</v>
      </c>
      <c r="B1671" t="s">
        <v>2438</v>
      </c>
      <c r="C1671" t="s">
        <v>2438</v>
      </c>
    </row>
    <row r="1672" spans="1:3" ht="12.75">
      <c r="A1672" t="s">
        <v>2451</v>
      </c>
      <c r="B1672" t="s">
        <v>2450</v>
      </c>
      <c r="C1672" t="s">
        <v>2450</v>
      </c>
    </row>
    <row r="1673" spans="1:3" ht="12.75">
      <c r="A1673" t="s">
        <v>2449</v>
      </c>
      <c r="B1673" t="s">
        <v>2448</v>
      </c>
      <c r="C1673" t="s">
        <v>2448</v>
      </c>
    </row>
    <row r="1674" spans="1:3" ht="12.75">
      <c r="A1674" t="s">
        <v>2455</v>
      </c>
      <c r="B1674" t="s">
        <v>2454</v>
      </c>
      <c r="C1674" t="s">
        <v>2454</v>
      </c>
    </row>
    <row r="1675" spans="1:3" ht="12.75">
      <c r="A1675" t="s">
        <v>2453</v>
      </c>
      <c r="B1675" t="s">
        <v>2452</v>
      </c>
      <c r="C1675" t="s">
        <v>2452</v>
      </c>
    </row>
    <row r="1676" spans="1:3" ht="12.75">
      <c r="A1676" t="s">
        <v>2447</v>
      </c>
      <c r="B1676" t="s">
        <v>2446</v>
      </c>
      <c r="C1676" t="s">
        <v>2446</v>
      </c>
    </row>
    <row r="1677" spans="1:3" ht="12.75">
      <c r="A1677" t="s">
        <v>2445</v>
      </c>
      <c r="B1677" t="s">
        <v>2444</v>
      </c>
      <c r="C1677" t="s">
        <v>2444</v>
      </c>
    </row>
    <row r="1678" spans="1:3" ht="12.75">
      <c r="A1678" t="s">
        <v>1558</v>
      </c>
      <c r="B1678" t="s">
        <v>1557</v>
      </c>
      <c r="C1678" t="s">
        <v>1557</v>
      </c>
    </row>
    <row r="1679" spans="1:3" ht="12.75">
      <c r="A1679" t="s">
        <v>1642</v>
      </c>
      <c r="B1679" t="s">
        <v>1641</v>
      </c>
      <c r="C1679" t="s">
        <v>1641</v>
      </c>
    </row>
    <row r="1680" spans="1:3" ht="12.75">
      <c r="A1680" t="s">
        <v>3298</v>
      </c>
      <c r="B1680" t="s">
        <v>3297</v>
      </c>
      <c r="C1680" t="s">
        <v>3297</v>
      </c>
    </row>
    <row r="1681" spans="1:3" ht="12.75">
      <c r="A1681" t="s">
        <v>1560</v>
      </c>
      <c r="B1681" t="s">
        <v>1559</v>
      </c>
      <c r="C1681" t="s">
        <v>1559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21.421875" style="0" customWidth="1"/>
    <col min="3" max="3" width="23.8515625" style="0" customWidth="1"/>
  </cols>
  <sheetData>
    <row r="1" spans="1:3" ht="12.75">
      <c r="A1" s="1" t="s">
        <v>663</v>
      </c>
      <c r="B1" s="1" t="s">
        <v>662</v>
      </c>
      <c r="C1" s="1" t="s">
        <v>2214</v>
      </c>
    </row>
    <row r="2" spans="1:3" ht="12.75">
      <c r="A2" t="s">
        <v>2591</v>
      </c>
      <c r="B2" t="s">
        <v>2591</v>
      </c>
      <c r="C2" t="s">
        <v>2592</v>
      </c>
    </row>
    <row r="3" spans="1:3" ht="12.75">
      <c r="A3" t="s">
        <v>2589</v>
      </c>
      <c r="B3" t="s">
        <v>2589</v>
      </c>
      <c r="C3" t="s">
        <v>664</v>
      </c>
    </row>
    <row r="4" spans="1:3" ht="12.75">
      <c r="A4" t="s">
        <v>2590</v>
      </c>
      <c r="B4" t="s">
        <v>2590</v>
      </c>
      <c r="C4" t="s">
        <v>2593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CWIC dataset mapping list</dc:title>
  <dc:subject>CWIC Technical Docuemnt</dc:subject>
  <dc:creator>Lingjun Kang &amp; Yuanzheng Shao</dc:creator>
  <cp:keywords>CWIC Dataset EntryID GCMD </cp:keywords>
  <dc:description>This document provides a complete list of datasets archived in both GMU CWIC operational and testing servers, as of Nov. 16, 2012.</dc:description>
  <cp:lastModifiedBy>yshao</cp:lastModifiedBy>
  <dcterms:created xsi:type="dcterms:W3CDTF">2012-01-04T14:38:29Z</dcterms:created>
  <dcterms:modified xsi:type="dcterms:W3CDTF">2012-11-16T15:28:59Z</dcterms:modified>
  <cp:category>CWIC Technical Docuemnt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DocumentId">
    <vt:lpwstr>1BidfkiWsWO496uqTQqc7Rs0eMv_mmHIvSK4LSg7kK7k</vt:lpwstr>
  </property>
  <property fmtid="{D5CDD505-2E9C-101B-9397-08002B2CF9AE}" pid="3" name="Google.Documents.RevisionId">
    <vt:lpwstr>18413324709725919779</vt:lpwstr>
  </property>
  <property fmtid="{D5CDD505-2E9C-101B-9397-08002B2CF9AE}" pid="4" name="Google.Documents.PluginVersion">
    <vt:lpwstr>2.0.2424.7283</vt:lpwstr>
  </property>
  <property fmtid="{D5CDD505-2E9C-101B-9397-08002B2CF9AE}" pid="5" name="Google.Documents.MergeIncapabilityFlags">
    <vt:i4>0</vt:i4>
  </property>
  <property fmtid="{D5CDD505-2E9C-101B-9397-08002B2CF9AE}" pid="6" name="Google.Documents.Tracking">
    <vt:lpwstr>false</vt:lpwstr>
  </property>
</Properties>
</file>